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C38A2F98-711F-43FF-B14C-EFC8B9945591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definedNames>
    <definedName name="_xlnm.Print_Area" localSheetId="0">PM!$A$1:$M$28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J20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M22" i="1" l="1"/>
  <c r="M15" i="1"/>
  <c r="K20" i="1"/>
  <c r="L20" i="1" s="1"/>
  <c r="L22" i="1"/>
  <c r="I22" i="1"/>
  <c r="I15" i="1"/>
  <c r="M20" i="1"/>
  <c r="H22" i="1"/>
  <c r="F20" i="1"/>
  <c r="F10" i="1"/>
  <c r="J10" i="1"/>
  <c r="H15" i="1"/>
  <c r="L15" i="1"/>
  <c r="H20" i="1" l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<sst xmlns="http://schemas.openxmlformats.org/spreadsheetml/2006/main" count="37" uniqueCount="29">
  <si>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</si>
  <si>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</si>
  <si>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</si>
  <si>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</si>
  <si>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</si>
  <si>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</si>
  <si>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</si>
  <si>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</si>
  <si>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</si>
  <si>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</si>
  <si>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</si>
  <si>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</si>
  <si>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</si>
  <si>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</si>
  <si>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</si>
  <si>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</si>
  <si>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</si>
  <si>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</si>
  <si>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</si>
  <si>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</si>
  <si>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</si>
  <si>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</si>
  <si>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</si>
  <si>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</si>
  <si>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März 2022</t>
  </si>
  <si>
    <t>März</t>
  </si>
  <si>
    <t>Januar - März</t>
  </si>
  <si>
    <t>2021*)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</si>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</sst>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@\ *."/>
    <numFmt numFmtId="165" formatCode="#\ ###"/>
    <numFmt numFmtId="166" formatCode="0.0"/>
    <numFmt numFmtId="167" formatCode="#.0\ ###"/>
    <numFmt numFmtId="173" formatCode="#\ ###\ ##0\ \ ;\-#\ ###\ ##0\ \ ;\-\ \ "/>
    <numFmt numFmtId="174" formatCode="#\ ###\ ##0.0\ \ ;\-#\ ###\ ##0.0\ \ ;\-\ \ "/>
    <numFmt numFmtId="175" formatCode="#\ ###\ ##0.00\ \ ;\-#\ ###\ ##0.00\ \ ;\-\ \ "/>
    <numFmt numFmtId="176" formatCode="#\ ###\ ##0,,\ \ ;\-#\ ###\ ##0,,\ \ ;\-\ \ "/>
    <numFmt numFmtId="177" formatCode="#\ ###\ ##0,\ \ ;\-#\ ###\ ##0,\ \ ;\-\ \ "/>
    <numFmt numFmtId="178" formatCode="General\ \ ;\-General\ \ ;\ \-\ \ ;@\ *.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</font>
    <font>
      <sz val="10"/>
      <name val="MS Sans Serif"/>
      <family val="2"/>
    </font>
    <font>
      <sz val="7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4">
    <xf numFmtId="0" fontId="0" fillId="0" borderId="0"/>
    <xf numFmtId="0" fontId="1" fillId="0" borderId="0"/>
    <xf numFmtId="0" fontId="6" fillId="0" borderId="0"/>
    <xf numFmtId="173" fontId="9" fillId="0" borderId="4">
      <alignment vertical="center"/>
    </xf>
    <xf numFmtId="173" fontId="9" fillId="0" borderId="4">
      <alignment vertical="center"/>
    </xf>
    <xf numFmtId="173" fontId="9" fillId="0" borderId="4">
      <alignment vertical="center"/>
    </xf>
    <xf numFmtId="174" fontId="9" fillId="0" borderId="4">
      <alignment vertical="center"/>
    </xf>
    <xf numFmtId="174" fontId="9" fillId="0" borderId="4">
      <alignment vertical="center"/>
    </xf>
    <xf numFmtId="174" fontId="9" fillId="0" borderId="4">
      <alignment vertical="center"/>
    </xf>
    <xf numFmtId="175" fontId="9" fillId="0" borderId="4">
      <alignment vertical="center"/>
    </xf>
    <xf numFmtId="175" fontId="9" fillId="0" borderId="4">
      <alignment vertical="center"/>
    </xf>
    <xf numFmtId="175" fontId="9" fillId="0" borderId="4">
      <alignment vertical="center"/>
    </xf>
    <xf numFmtId="173" fontId="10" fillId="0" borderId="0">
      <alignment vertical="center"/>
    </xf>
    <xf numFmtId="173" fontId="10" fillId="0" borderId="0">
      <alignment vertical="center"/>
    </xf>
    <xf numFmtId="173" fontId="10" fillId="0" borderId="0">
      <alignment vertical="center"/>
    </xf>
    <xf numFmtId="174" fontId="10" fillId="0" borderId="0">
      <alignment vertical="center"/>
    </xf>
    <xf numFmtId="174" fontId="10" fillId="0" borderId="0">
      <alignment vertical="center"/>
    </xf>
    <xf numFmtId="174" fontId="10" fillId="0" borderId="0">
      <alignment vertical="center"/>
    </xf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176" fontId="9" fillId="0" borderId="4">
      <alignment vertical="center"/>
    </xf>
    <xf numFmtId="176" fontId="9" fillId="0" borderId="4">
      <alignment vertical="center"/>
    </xf>
    <xf numFmtId="176" fontId="9" fillId="0" borderId="4">
      <alignment vertical="center"/>
    </xf>
    <xf numFmtId="177" fontId="9" fillId="0" borderId="4">
      <alignment vertical="center"/>
    </xf>
    <xf numFmtId="177" fontId="9" fillId="0" borderId="4">
      <alignment vertical="center"/>
    </xf>
    <xf numFmtId="177" fontId="9" fillId="0" borderId="4">
      <alignment vertical="center"/>
    </xf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" fontId="13" fillId="0" borderId="0">
      <alignment vertical="center"/>
    </xf>
    <xf numFmtId="1" fontId="13" fillId="0" borderId="0">
      <alignment vertical="center"/>
    </xf>
    <xf numFmtId="1" fontId="13" fillId="0" borderId="0">
      <alignment vertical="center"/>
    </xf>
    <xf numFmtId="1" fontId="14" fillId="0" borderId="0">
      <alignment vertical="center"/>
    </xf>
    <xf numFmtId="1" fontId="14" fillId="0" borderId="0">
      <alignment vertical="center"/>
    </xf>
    <xf numFmtId="1" fontId="14" fillId="0" borderId="0">
      <alignment vertical="center"/>
    </xf>
    <xf numFmtId="1" fontId="15" fillId="0" borderId="0">
      <alignment vertical="center"/>
    </xf>
    <xf numFmtId="1" fontId="15" fillId="0" borderId="0">
      <alignment vertical="center"/>
    </xf>
    <xf numFmtId="1" fontId="15" fillId="0" borderId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6" fillId="14" borderId="8" applyNumberFormat="0" applyAlignment="0" applyProtection="0"/>
    <xf numFmtId="0" fontId="17" fillId="14" borderId="9" applyNumberFormat="0" applyAlignment="0" applyProtection="0"/>
    <xf numFmtId="0" fontId="18" fillId="8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2" fillId="8" borderId="0" applyNumberFormat="0" applyBorder="0" applyAlignment="0" applyProtection="0"/>
    <xf numFmtId="0" fontId="8" fillId="5" borderId="11" applyNumberFormat="0" applyFont="0" applyAlignment="0" applyProtection="0"/>
    <xf numFmtId="0" fontId="23" fillId="16" borderId="0" applyNumberFormat="0" applyBorder="0" applyAlignment="0" applyProtection="0"/>
    <xf numFmtId="0" fontId="7" fillId="0" borderId="0"/>
    <xf numFmtId="0" fontId="7" fillId="0" borderId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17" borderId="16" applyNumberFormat="0" applyAlignment="0" applyProtection="0"/>
  </cellStyleXfs>
  <cellXfs count="33">
    <xf numFmtId="0" fontId="0" fillId="0" borderId="0" xfId="0"/>
    <xf numFmtId="0" fontId="2" fillId="0" borderId="0" xfId="0" applyFont="1"/>
    <xf numFmtId="165" fontId="0" fillId="0" borderId="0" xfId="0" applyNumberFormat="1"/>
    <xf numFmtId="167" fontId="2" fillId="0" borderId="0" xfId="0" applyNumberFormat="1" applyFont="1"/>
    <xf numFmtId="166" fontId="5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1" fillId="0" borderId="0" xfId="1" applyFont="1" applyAlignment="1">
      <alignment horizontal="right" vertical="center"/>
    </xf>
    <xf numFmtId="0" fontId="32" fillId="0" borderId="0" xfId="0" applyFont="1"/>
    <xf numFmtId="0" fontId="3" fillId="0" borderId="0" xfId="0" applyFont="1"/>
    <xf numFmtId="0" fontId="32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7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/>
    <xf numFmtId="165" fontId="32" fillId="0" borderId="0" xfId="0" applyNumberFormat="1" applyFont="1"/>
    <xf numFmtId="164" fontId="33" fillId="0" borderId="0" xfId="0" applyNumberFormat="1" applyFont="1" applyAlignment="1">
      <alignment horizontal="left"/>
    </xf>
    <xf numFmtId="0" fontId="33" fillId="0" borderId="4" xfId="0" applyFont="1" applyBorder="1"/>
    <xf numFmtId="165" fontId="33" fillId="0" borderId="0" xfId="0" applyNumberFormat="1" applyFont="1"/>
    <xf numFmtId="166" fontId="34" fillId="0" borderId="0" xfId="0" applyNumberFormat="1" applyFont="1"/>
    <xf numFmtId="164" fontId="32" fillId="0" borderId="0" xfId="0" applyNumberFormat="1" applyFont="1" applyAlignment="1">
      <alignment horizontal="left"/>
    </xf>
    <xf numFmtId="0" fontId="32" fillId="0" borderId="4" xfId="0" applyFont="1" applyBorder="1"/>
    <xf numFmtId="166" fontId="35" fillId="0" borderId="0" xfId="0" applyNumberFormat="1" applyFont="1"/>
    <xf numFmtId="164" fontId="32" fillId="0" borderId="0" xfId="0" applyNumberFormat="1" applyFont="1" applyAlignment="1">
      <alignment horizontal="left"/>
    </xf>
    <xf numFmtId="3" fontId="32" fillId="0" borderId="0" xfId="0" applyNumberFormat="1" applyFont="1" applyFill="1"/>
  </cellXfs>
  <cellStyles count="84">
    <cellStyle name="##0  |" xfId="3" xr:uid="{00000000-0005-0000-0000-000000000000}"/>
    <cellStyle name="##0  | 2" xfId="4" xr:uid="{00000000-0005-0000-0000-000001000000}"/>
    <cellStyle name="##0  | 2 2" xfId="5" xr:uid="{00000000-0005-0000-0000-000002000000}"/>
    <cellStyle name="##0,0  |" xfId="6" xr:uid="{00000000-0005-0000-0000-000003000000}"/>
    <cellStyle name="##0,0  | 2" xfId="7" xr:uid="{00000000-0005-0000-0000-000004000000}"/>
    <cellStyle name="##0,0  | 2 2" xfId="8" xr:uid="{00000000-0005-0000-0000-000005000000}"/>
    <cellStyle name="##0,00  |" xfId="9" xr:uid="{00000000-0005-0000-0000-000006000000}"/>
    <cellStyle name="##0,00  | 2" xfId="10" xr:uid="{00000000-0005-0000-0000-000007000000}"/>
    <cellStyle name="##0,00  | 2 2" xfId="11" xr:uid="{00000000-0005-0000-0000-000008000000}"/>
    <cellStyle name="[Kursiv]##0" xfId="12" xr:uid="{00000000-0005-0000-0000-000009000000}"/>
    <cellStyle name="[Kursiv]##0 2" xfId="13" xr:uid="{00000000-0005-0000-0000-00000A000000}"/>
    <cellStyle name="[Kursiv]##0 2 2" xfId="14" xr:uid="{00000000-0005-0000-0000-00000B000000}"/>
    <cellStyle name="[Kursiv]##0,0" xfId="15" xr:uid="{00000000-0005-0000-0000-00000C000000}"/>
    <cellStyle name="[Kursiv]##0,0 2" xfId="16" xr:uid="{00000000-0005-0000-0000-00000D000000}"/>
    <cellStyle name="[Kursiv]##0,0 2 2" xfId="17" xr:uid="{00000000-0005-0000-0000-00000E000000}"/>
    <cellStyle name="20% - Akzent1" xfId="18" xr:uid="{00000000-0005-0000-0000-00000F000000}"/>
    <cellStyle name="20% - Akzent2" xfId="19" xr:uid="{00000000-0005-0000-0000-000010000000}"/>
    <cellStyle name="20% - Akzent3" xfId="20" xr:uid="{00000000-0005-0000-0000-000011000000}"/>
    <cellStyle name="20% - Akzent4" xfId="21" xr:uid="{00000000-0005-0000-0000-000012000000}"/>
    <cellStyle name="20% - Akzent5" xfId="22" xr:uid="{00000000-0005-0000-0000-000013000000}"/>
    <cellStyle name="20% - Akzent6" xfId="23" xr:uid="{00000000-0005-0000-0000-000014000000}"/>
    <cellStyle name="40% - Akzent1" xfId="24" xr:uid="{00000000-0005-0000-0000-000015000000}"/>
    <cellStyle name="40% - Akzent2" xfId="25" xr:uid="{00000000-0005-0000-0000-000016000000}"/>
    <cellStyle name="40% - Akzent3" xfId="26" xr:uid="{00000000-0005-0000-0000-000017000000}"/>
    <cellStyle name="40% - Akzent4" xfId="27" xr:uid="{00000000-0005-0000-0000-000018000000}"/>
    <cellStyle name="40% - Akzent5" xfId="28" xr:uid="{00000000-0005-0000-0000-000019000000}"/>
    <cellStyle name="40% - Akzent6" xfId="29" xr:uid="{00000000-0005-0000-0000-00001A000000}"/>
    <cellStyle name="60% - Akzent1" xfId="30" xr:uid="{00000000-0005-0000-0000-00001B000000}"/>
    <cellStyle name="60% - Akzent2" xfId="31" xr:uid="{00000000-0005-0000-0000-00001C000000}"/>
    <cellStyle name="60% - Akzent3" xfId="32" xr:uid="{00000000-0005-0000-0000-00001D000000}"/>
    <cellStyle name="60% - Akzent4" xfId="33" xr:uid="{00000000-0005-0000-0000-00001E000000}"/>
    <cellStyle name="60% - Akzent5" xfId="34" xr:uid="{00000000-0005-0000-0000-00001F000000}"/>
    <cellStyle name="60% - Akzent6" xfId="35" xr:uid="{00000000-0005-0000-0000-000020000000}"/>
    <cellStyle name="Akzent1 2" xfId="59" xr:uid="{00000000-0005-0000-0000-000021000000}"/>
    <cellStyle name="Akzent2 2" xfId="60" xr:uid="{00000000-0005-0000-0000-000022000000}"/>
    <cellStyle name="Akzent3 2" xfId="61" xr:uid="{00000000-0005-0000-0000-000023000000}"/>
    <cellStyle name="Akzent4 2" xfId="62" xr:uid="{00000000-0005-0000-0000-000024000000}"/>
    <cellStyle name="Akzent5 2" xfId="63" xr:uid="{00000000-0005-0000-0000-000025000000}"/>
    <cellStyle name="Akzent6 2" xfId="64" xr:uid="{00000000-0005-0000-0000-000026000000}"/>
    <cellStyle name="Ausgabe 2" xfId="65" xr:uid="{00000000-0005-0000-0000-000027000000}"/>
    <cellStyle name="Berechnung 2" xfId="66" xr:uid="{00000000-0005-0000-0000-000028000000}"/>
    <cellStyle name="Eingabe 2" xfId="67" xr:uid="{00000000-0005-0000-0000-000029000000}"/>
    <cellStyle name="Ergebnis 2" xfId="68" xr:uid="{00000000-0005-0000-0000-00002A000000}"/>
    <cellStyle name="Erklärender Text 2" xfId="69" xr:uid="{00000000-0005-0000-0000-00002B000000}"/>
    <cellStyle name="Gut 2" xfId="70" xr:uid="{00000000-0005-0000-0000-00002C000000}"/>
    <cellStyle name="in Millionen" xfId="36" xr:uid="{00000000-0005-0000-0000-00002D000000}"/>
    <cellStyle name="in Millionen 2" xfId="37" xr:uid="{00000000-0005-0000-0000-00002E000000}"/>
    <cellStyle name="in Millionen 2 2" xfId="38" xr:uid="{00000000-0005-0000-0000-00002F000000}"/>
    <cellStyle name="in Tausend" xfId="39" xr:uid="{00000000-0005-0000-0000-000030000000}"/>
    <cellStyle name="in Tausend 2" xfId="40" xr:uid="{00000000-0005-0000-0000-000031000000}"/>
    <cellStyle name="in Tausend 2 2" xfId="41" xr:uid="{00000000-0005-0000-0000-000032000000}"/>
    <cellStyle name="Neutral 2" xfId="71" xr:uid="{00000000-0005-0000-0000-000033000000}"/>
    <cellStyle name="Notiz 2" xfId="72" xr:uid="{00000000-0005-0000-0000-000034000000}"/>
    <cellStyle name="Schlecht 2" xfId="73" xr:uid="{00000000-0005-0000-0000-000035000000}"/>
    <cellStyle name="Standard" xfId="0" builtinId="0"/>
    <cellStyle name="Standard 2" xfId="42" xr:uid="{00000000-0005-0000-0000-000037000000}"/>
    <cellStyle name="Standard 2 2" xfId="43" xr:uid="{00000000-0005-0000-0000-000038000000}"/>
    <cellStyle name="Standard 3" xfId="44" xr:uid="{00000000-0005-0000-0000-000039000000}"/>
    <cellStyle name="Standard 4" xfId="45" xr:uid="{00000000-0005-0000-0000-00003A000000}"/>
    <cellStyle name="Standard 5" xfId="46" xr:uid="{00000000-0005-0000-0000-00003B000000}"/>
    <cellStyle name="Standard 6" xfId="2" xr:uid="{00000000-0005-0000-0000-00003C000000}"/>
    <cellStyle name="Standard 6 2" xfId="75" xr:uid="{00000000-0005-0000-0000-00003D000000}"/>
    <cellStyle name="Standard 6 3" xfId="74" xr:uid="{00000000-0005-0000-0000-00003E000000}"/>
    <cellStyle name="Standard 7" xfId="1" xr:uid="{00000000-0005-0000-0000-000065000000}"/>
    <cellStyle name="Text mit Füllzeichen" xfId="47" xr:uid="{00000000-0005-0000-0000-000041000000}"/>
    <cellStyle name="Text mit Füllzeichen 2" xfId="48" xr:uid="{00000000-0005-0000-0000-000042000000}"/>
    <cellStyle name="Text mit Füllzeichen 2 2" xfId="49" xr:uid="{00000000-0005-0000-0000-000043000000}"/>
    <cellStyle name="Überschrift 1 2" xfId="77" xr:uid="{00000000-0005-0000-0000-000044000000}"/>
    <cellStyle name="Überschrift 2 2" xfId="78" xr:uid="{00000000-0005-0000-0000-000045000000}"/>
    <cellStyle name="Überschrift 3 2" xfId="79" xr:uid="{00000000-0005-0000-0000-000046000000}"/>
    <cellStyle name="Überschrift 4 2" xfId="80" xr:uid="{00000000-0005-0000-0000-000047000000}"/>
    <cellStyle name="Überschrift 5" xfId="76" xr:uid="{00000000-0005-0000-0000-000048000000}"/>
    <cellStyle name="Ü-Haupt[I,II]" xfId="50" xr:uid="{00000000-0005-0000-0000-000049000000}"/>
    <cellStyle name="Ü-Haupt[I,II] 2" xfId="51" xr:uid="{00000000-0005-0000-0000-00004A000000}"/>
    <cellStyle name="Ü-Haupt[I,II] 2 2" xfId="52" xr:uid="{00000000-0005-0000-0000-00004B000000}"/>
    <cellStyle name="Ü-Tabellen[1.,2.]" xfId="53" xr:uid="{00000000-0005-0000-0000-00004C000000}"/>
    <cellStyle name="Ü-Tabellen[1.,2.] 2" xfId="54" xr:uid="{00000000-0005-0000-0000-00004D000000}"/>
    <cellStyle name="Ü-Tabellen[1.,2.] 2 2" xfId="55" xr:uid="{00000000-0005-0000-0000-00004E000000}"/>
    <cellStyle name="Ü-Zwischen[A,B]" xfId="56" xr:uid="{00000000-0005-0000-0000-00004F000000}"/>
    <cellStyle name="Ü-Zwischen[A,B] 2" xfId="57" xr:uid="{00000000-0005-0000-0000-000050000000}"/>
    <cellStyle name="Ü-Zwischen[A,B] 2 2" xfId="58" xr:uid="{00000000-0005-0000-0000-000051000000}"/>
    <cellStyle name="Verknüpfte Zelle 2" xfId="81" xr:uid="{00000000-0005-0000-0000-000052000000}"/>
    <cellStyle name="Warnender Text 2" xfId="82" xr:uid="{00000000-0005-0000-0000-000053000000}"/>
    <cellStyle name="Zelle überprüfen 2" xfId="83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9"/>
  <sheetViews>
    <sheetView tabSelected="1" workbookViewId="0">
      <selection activeCell="M28" sqref="A1:M28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6.6640625" customWidth="1"/>
    <col min="5" max="5" width="1" customWidth="1"/>
    <col min="6" max="13" width="8.5546875" customWidth="1"/>
  </cols>
  <sheetData>
    <row r="1" spans="1:14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x14ac:dyDescent="0.25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5.4" customHeight="1" x14ac:dyDescent="0.25"/>
    <row r="4" spans="1:14" ht="18.75" customHeight="1" x14ac:dyDescent="0.25">
      <c r="A4" s="10" t="s">
        <v>3</v>
      </c>
      <c r="B4" s="11"/>
      <c r="C4" s="11"/>
      <c r="D4" s="11"/>
      <c r="E4" s="12"/>
      <c r="F4" s="13" t="s">
        <v>25</v>
      </c>
      <c r="G4" s="13"/>
      <c r="H4" s="14" t="s">
        <v>0</v>
      </c>
      <c r="I4" s="15"/>
      <c r="J4" s="13" t="s">
        <v>26</v>
      </c>
      <c r="K4" s="13"/>
      <c r="L4" s="14" t="s">
        <v>0</v>
      </c>
      <c r="M4" s="15"/>
    </row>
    <row r="5" spans="1:14" ht="18.75" customHeight="1" x14ac:dyDescent="0.25">
      <c r="A5" s="16"/>
      <c r="B5" s="16"/>
      <c r="C5" s="16"/>
      <c r="D5" s="16"/>
      <c r="E5" s="17"/>
      <c r="F5" s="18">
        <v>2022</v>
      </c>
      <c r="G5" s="18" t="s">
        <v>27</v>
      </c>
      <c r="H5" s="14"/>
      <c r="I5" s="15"/>
      <c r="J5" s="18">
        <v>2022</v>
      </c>
      <c r="K5" s="18" t="s">
        <v>27</v>
      </c>
      <c r="L5" s="14"/>
      <c r="M5" s="15"/>
    </row>
    <row r="6" spans="1:14" ht="18.75" customHeight="1" x14ac:dyDescent="0.25">
      <c r="A6" s="19"/>
      <c r="B6" s="19"/>
      <c r="C6" s="19"/>
      <c r="D6" s="19"/>
      <c r="E6" s="20"/>
      <c r="F6" s="14" t="s">
        <v>2</v>
      </c>
      <c r="G6" s="14"/>
      <c r="H6" s="14"/>
      <c r="I6" s="21" t="s">
        <v>1</v>
      </c>
      <c r="J6" s="14" t="s">
        <v>2</v>
      </c>
      <c r="K6" s="14"/>
      <c r="L6" s="14"/>
      <c r="M6" s="21" t="s">
        <v>1</v>
      </c>
    </row>
    <row r="7" spans="1:14" x14ac:dyDescent="0.25">
      <c r="A7" s="8"/>
      <c r="B7" s="8"/>
      <c r="C7" s="8"/>
      <c r="D7" s="8"/>
      <c r="E7" s="22"/>
      <c r="F7" s="23"/>
      <c r="G7" s="23"/>
      <c r="H7" s="8"/>
      <c r="I7" s="8"/>
      <c r="J7" s="23"/>
      <c r="K7" s="23"/>
      <c r="L7" s="8"/>
      <c r="M7" s="8"/>
    </row>
    <row r="8" spans="1:14" s="1" customFormat="1" x14ac:dyDescent="0.25">
      <c r="A8" s="24" t="s">
        <v>14</v>
      </c>
      <c r="B8" s="24"/>
      <c r="C8" s="24"/>
      <c r="D8" s="24"/>
      <c r="E8" s="25"/>
      <c r="F8" s="26">
        <f>F9+F10</f>
        <v>26317</v>
      </c>
      <c r="G8" s="26">
        <f>G9+G10</f>
        <v>26666</v>
      </c>
      <c r="H8" s="26">
        <f>SUM(F8-G8)</f>
        <v>-349</v>
      </c>
      <c r="I8" s="27">
        <f>SUM(F8-G8)/G8%</f>
        <v>-1.3087827195679891</v>
      </c>
      <c r="J8" s="26">
        <f>J9+J10</f>
        <v>78614</v>
      </c>
      <c r="K8" s="26">
        <f>K9+K10</f>
        <v>72520</v>
      </c>
      <c r="L8" s="26">
        <f>SUM(J8-K8)</f>
        <v>6094</v>
      </c>
      <c r="M8" s="27">
        <f>SUM(J8-K8)/K8%</f>
        <v>8.4031991174848315</v>
      </c>
      <c r="N8" s="3"/>
    </row>
    <row r="9" spans="1:14" x14ac:dyDescent="0.25">
      <c r="A9" s="8" t="s">
        <v>4</v>
      </c>
      <c r="B9" s="28" t="s">
        <v>5</v>
      </c>
      <c r="C9" s="28"/>
      <c r="D9" s="28"/>
      <c r="E9" s="29"/>
      <c r="F9" s="23">
        <v>2963</v>
      </c>
      <c r="G9" s="23">
        <v>2904</v>
      </c>
      <c r="H9" s="23">
        <f t="shared" ref="H9:H24" si="0">SUM(F9-G9)</f>
        <v>59</v>
      </c>
      <c r="I9" s="30">
        <f t="shared" ref="I9:I24" si="1">SUM(F9-G9)/G9%</f>
        <v>2.0316804407713498</v>
      </c>
      <c r="J9" s="23">
        <v>7720</v>
      </c>
      <c r="K9" s="23">
        <v>7115</v>
      </c>
      <c r="L9" s="23">
        <f t="shared" ref="L9:L24" si="2">SUM(J9-K9)</f>
        <v>605</v>
      </c>
      <c r="M9" s="30">
        <f t="shared" ref="M9:M24" si="3">SUM(J9-K9)/K9%</f>
        <v>8.5031623330990858</v>
      </c>
      <c r="N9" s="3"/>
    </row>
    <row r="10" spans="1:14" x14ac:dyDescent="0.25">
      <c r="A10" s="8"/>
      <c r="B10" s="28" t="s">
        <v>6</v>
      </c>
      <c r="C10" s="28"/>
      <c r="D10" s="28"/>
      <c r="E10" s="29"/>
      <c r="F10" s="23">
        <f>F12+F14+F15</f>
        <v>23354</v>
      </c>
      <c r="G10" s="23">
        <f>G12+G14+G15</f>
        <v>23762</v>
      </c>
      <c r="H10" s="23">
        <f t="shared" si="0"/>
        <v>-408</v>
      </c>
      <c r="I10" s="30">
        <f t="shared" si="1"/>
        <v>-1.7170271862637825</v>
      </c>
      <c r="J10" s="23">
        <f>J12+J14+J15</f>
        <v>70894</v>
      </c>
      <c r="K10" s="23">
        <f>K12+K14+K15</f>
        <v>65405</v>
      </c>
      <c r="L10" s="23">
        <f t="shared" si="2"/>
        <v>5489</v>
      </c>
      <c r="M10" s="30">
        <f t="shared" si="3"/>
        <v>8.3923247458145411</v>
      </c>
      <c r="N10" s="3"/>
    </row>
    <row r="11" spans="1:14" x14ac:dyDescent="0.25">
      <c r="A11" s="8"/>
      <c r="B11" s="8" t="s">
        <v>4</v>
      </c>
      <c r="C11" s="8" t="s">
        <v>7</v>
      </c>
      <c r="D11" s="8"/>
      <c r="E11" s="29"/>
      <c r="F11" s="23"/>
      <c r="G11" s="23"/>
      <c r="H11" s="23">
        <f t="shared" si="0"/>
        <v>0</v>
      </c>
      <c r="I11" s="30"/>
      <c r="J11" s="23"/>
      <c r="K11" s="23"/>
      <c r="L11" s="23">
        <f t="shared" si="2"/>
        <v>0</v>
      </c>
      <c r="M11" s="30"/>
      <c r="N11" s="3"/>
    </row>
    <row r="12" spans="1:14" x14ac:dyDescent="0.25">
      <c r="A12" s="8"/>
      <c r="B12" s="8"/>
      <c r="C12" s="28" t="s">
        <v>8</v>
      </c>
      <c r="D12" s="28"/>
      <c r="E12" s="29"/>
      <c r="F12" s="23">
        <v>446</v>
      </c>
      <c r="G12" s="23">
        <v>521</v>
      </c>
      <c r="H12" s="23">
        <f t="shared" si="0"/>
        <v>-75</v>
      </c>
      <c r="I12" s="30">
        <f t="shared" si="1"/>
        <v>-14.395393474088293</v>
      </c>
      <c r="J12" s="23">
        <v>1834</v>
      </c>
      <c r="K12" s="23">
        <v>2070</v>
      </c>
      <c r="L12" s="23">
        <f t="shared" si="2"/>
        <v>-236</v>
      </c>
      <c r="M12" s="30">
        <f t="shared" si="3"/>
        <v>-11.40096618357488</v>
      </c>
      <c r="N12" s="3"/>
    </row>
    <row r="13" spans="1:14" x14ac:dyDescent="0.25">
      <c r="A13" s="8"/>
      <c r="B13" s="8"/>
      <c r="C13" s="8" t="s">
        <v>15</v>
      </c>
      <c r="D13" s="8"/>
      <c r="E13" s="29"/>
      <c r="F13" s="23"/>
      <c r="G13" s="23"/>
      <c r="H13" s="23"/>
      <c r="I13" s="30"/>
      <c r="J13" s="23"/>
      <c r="K13" s="23"/>
      <c r="L13" s="23"/>
      <c r="M13" s="30"/>
      <c r="N13" s="3"/>
    </row>
    <row r="14" spans="1:14" x14ac:dyDescent="0.25">
      <c r="A14" s="8"/>
      <c r="B14" s="8"/>
      <c r="C14" s="28" t="s">
        <v>9</v>
      </c>
      <c r="D14" s="28"/>
      <c r="E14" s="29"/>
      <c r="F14" s="23">
        <v>123</v>
      </c>
      <c r="G14" s="23">
        <v>120</v>
      </c>
      <c r="H14" s="23">
        <f>SUM(F14-G14)</f>
        <v>3</v>
      </c>
      <c r="I14" s="30">
        <f t="shared" si="1"/>
        <v>2.5</v>
      </c>
      <c r="J14" s="23">
        <v>423</v>
      </c>
      <c r="K14" s="23">
        <v>333</v>
      </c>
      <c r="L14" s="23">
        <f t="shared" si="2"/>
        <v>90</v>
      </c>
      <c r="M14" s="30">
        <f t="shared" si="3"/>
        <v>27.027027027027028</v>
      </c>
      <c r="N14" s="3"/>
    </row>
    <row r="15" spans="1:14" x14ac:dyDescent="0.25">
      <c r="A15" s="8"/>
      <c r="B15" s="31"/>
      <c r="C15" s="28" t="s">
        <v>10</v>
      </c>
      <c r="D15" s="28"/>
      <c r="E15" s="29"/>
      <c r="F15" s="23">
        <f>F16+F17+F18</f>
        <v>22785</v>
      </c>
      <c r="G15" s="23">
        <f>G16+G17+G18</f>
        <v>23121</v>
      </c>
      <c r="H15" s="23">
        <f t="shared" si="0"/>
        <v>-336</v>
      </c>
      <c r="I15" s="30">
        <f t="shared" si="1"/>
        <v>-1.4532243415077202</v>
      </c>
      <c r="J15" s="23">
        <f>J16+J17+J18</f>
        <v>68637</v>
      </c>
      <c r="K15" s="23">
        <f>K16+K17+K18</f>
        <v>63002</v>
      </c>
      <c r="L15" s="23">
        <f t="shared" si="2"/>
        <v>5635</v>
      </c>
      <c r="M15" s="30">
        <f t="shared" si="3"/>
        <v>8.9441605028411804</v>
      </c>
      <c r="N15" s="3"/>
    </row>
    <row r="16" spans="1:14" x14ac:dyDescent="0.25">
      <c r="A16" s="8"/>
      <c r="B16" s="31"/>
      <c r="C16" s="31" t="s">
        <v>4</v>
      </c>
      <c r="D16" s="31" t="s">
        <v>20</v>
      </c>
      <c r="E16" s="29"/>
      <c r="F16" s="23">
        <v>14959</v>
      </c>
      <c r="G16" s="23">
        <v>14520</v>
      </c>
      <c r="H16" s="23">
        <f t="shared" si="0"/>
        <v>439</v>
      </c>
      <c r="I16" s="30">
        <f t="shared" si="1"/>
        <v>3.0234159779614327</v>
      </c>
      <c r="J16" s="23">
        <v>42706</v>
      </c>
      <c r="K16" s="23">
        <v>37157</v>
      </c>
      <c r="L16" s="23">
        <f t="shared" si="2"/>
        <v>5549</v>
      </c>
      <c r="M16" s="30">
        <f t="shared" si="3"/>
        <v>14.933929003956186</v>
      </c>
      <c r="N16" s="3"/>
    </row>
    <row r="17" spans="1:14" x14ac:dyDescent="0.25">
      <c r="A17" s="8"/>
      <c r="B17" s="31"/>
      <c r="C17" s="31"/>
      <c r="D17" s="31" t="s">
        <v>21</v>
      </c>
      <c r="E17" s="29"/>
      <c r="F17" s="23">
        <v>6460</v>
      </c>
      <c r="G17" s="23">
        <v>7244</v>
      </c>
      <c r="H17" s="23">
        <f t="shared" si="0"/>
        <v>-784</v>
      </c>
      <c r="I17" s="30">
        <f t="shared" si="1"/>
        <v>-10.822749861954721</v>
      </c>
      <c r="J17" s="23">
        <v>21609</v>
      </c>
      <c r="K17" s="23">
        <v>22009</v>
      </c>
      <c r="L17" s="23">
        <f t="shared" si="2"/>
        <v>-400</v>
      </c>
      <c r="M17" s="30">
        <f t="shared" si="3"/>
        <v>-1.8174383206869917</v>
      </c>
      <c r="N17" s="3"/>
    </row>
    <row r="18" spans="1:14" x14ac:dyDescent="0.25">
      <c r="A18" s="8"/>
      <c r="B18" s="31"/>
      <c r="C18" s="31"/>
      <c r="D18" s="31" t="s">
        <v>22</v>
      </c>
      <c r="E18" s="29"/>
      <c r="F18" s="23">
        <v>1366</v>
      </c>
      <c r="G18" s="23">
        <v>1357</v>
      </c>
      <c r="H18" s="23">
        <f t="shared" si="0"/>
        <v>9</v>
      </c>
      <c r="I18" s="30">
        <f t="shared" si="1"/>
        <v>0.66322770817980836</v>
      </c>
      <c r="J18" s="23">
        <v>4322</v>
      </c>
      <c r="K18" s="23">
        <v>3836</v>
      </c>
      <c r="L18" s="23">
        <f t="shared" si="2"/>
        <v>486</v>
      </c>
      <c r="M18" s="30">
        <f t="shared" si="3"/>
        <v>12.669447340980188</v>
      </c>
      <c r="N18" s="3"/>
    </row>
    <row r="19" spans="1:14" x14ac:dyDescent="0.25">
      <c r="A19" s="8"/>
      <c r="B19" s="8"/>
      <c r="C19" s="8"/>
      <c r="D19" s="8"/>
      <c r="E19" s="29"/>
      <c r="F19" s="32"/>
      <c r="G19" s="32"/>
      <c r="H19" s="26">
        <f t="shared" si="0"/>
        <v>0</v>
      </c>
      <c r="I19" s="27"/>
      <c r="J19" s="32"/>
      <c r="K19" s="32"/>
      <c r="L19" s="26">
        <f t="shared" si="2"/>
        <v>0</v>
      </c>
      <c r="M19" s="27"/>
      <c r="N19" s="3"/>
    </row>
    <row r="20" spans="1:14" s="1" customFormat="1" x14ac:dyDescent="0.25">
      <c r="A20" s="24" t="s">
        <v>11</v>
      </c>
      <c r="B20" s="24"/>
      <c r="C20" s="24"/>
      <c r="D20" s="24"/>
      <c r="E20" s="25"/>
      <c r="F20" s="26">
        <f>F21+F22</f>
        <v>3652</v>
      </c>
      <c r="G20" s="26">
        <f>G21+G22</f>
        <v>3704</v>
      </c>
      <c r="H20" s="26">
        <f t="shared" si="0"/>
        <v>-52</v>
      </c>
      <c r="I20" s="27">
        <f t="shared" si="1"/>
        <v>-1.4038876889848813</v>
      </c>
      <c r="J20" s="26">
        <f>J21+J22</f>
        <v>10046</v>
      </c>
      <c r="K20" s="26">
        <f>K21+K22</f>
        <v>9106</v>
      </c>
      <c r="L20" s="26">
        <f t="shared" si="2"/>
        <v>940</v>
      </c>
      <c r="M20" s="27">
        <f t="shared" si="3"/>
        <v>10.322864045684163</v>
      </c>
      <c r="N20" s="3"/>
    </row>
    <row r="21" spans="1:14" x14ac:dyDescent="0.25">
      <c r="A21" s="8" t="s">
        <v>4</v>
      </c>
      <c r="B21" s="28" t="s">
        <v>12</v>
      </c>
      <c r="C21" s="28"/>
      <c r="D21" s="28"/>
      <c r="E21" s="29"/>
      <c r="F21" s="23">
        <v>24</v>
      </c>
      <c r="G21" s="23">
        <v>37</v>
      </c>
      <c r="H21" s="23">
        <f t="shared" si="0"/>
        <v>-13</v>
      </c>
      <c r="I21" s="30">
        <f t="shared" si="1"/>
        <v>-35.135135135135137</v>
      </c>
      <c r="J21" s="23">
        <v>75</v>
      </c>
      <c r="K21" s="23">
        <v>73</v>
      </c>
      <c r="L21" s="23">
        <f t="shared" si="2"/>
        <v>2</v>
      </c>
      <c r="M21" s="30">
        <f t="shared" si="3"/>
        <v>2.7397260273972601</v>
      </c>
      <c r="N21" s="3"/>
    </row>
    <row r="22" spans="1:14" x14ac:dyDescent="0.25">
      <c r="A22" s="8"/>
      <c r="B22" s="28" t="s">
        <v>13</v>
      </c>
      <c r="C22" s="28"/>
      <c r="D22" s="28"/>
      <c r="E22" s="29"/>
      <c r="F22" s="23">
        <f>F23+F24</f>
        <v>3628</v>
      </c>
      <c r="G22" s="23">
        <f>G23+G24</f>
        <v>3667</v>
      </c>
      <c r="H22" s="23">
        <f t="shared" si="0"/>
        <v>-39</v>
      </c>
      <c r="I22" s="30">
        <f t="shared" si="1"/>
        <v>-1.0635396782110718</v>
      </c>
      <c r="J22" s="23">
        <f>J23+J24</f>
        <v>9971</v>
      </c>
      <c r="K22" s="23">
        <f>K23+K24</f>
        <v>9033</v>
      </c>
      <c r="L22" s="23">
        <f t="shared" si="2"/>
        <v>938</v>
      </c>
      <c r="M22" s="30">
        <f t="shared" si="3"/>
        <v>10.384147016495074</v>
      </c>
      <c r="N22" s="3"/>
    </row>
    <row r="23" spans="1:14" x14ac:dyDescent="0.25">
      <c r="A23" s="8"/>
      <c r="B23" s="8" t="s">
        <v>4</v>
      </c>
      <c r="C23" s="28" t="s">
        <v>17</v>
      </c>
      <c r="D23" s="28"/>
      <c r="E23" s="29"/>
      <c r="F23" s="23">
        <v>579</v>
      </c>
      <c r="G23" s="23">
        <v>648</v>
      </c>
      <c r="H23" s="23">
        <f t="shared" si="0"/>
        <v>-69</v>
      </c>
      <c r="I23" s="30">
        <f t="shared" si="1"/>
        <v>-10.648148148148147</v>
      </c>
      <c r="J23" s="23">
        <v>1481</v>
      </c>
      <c r="K23" s="23">
        <v>1483</v>
      </c>
      <c r="L23" s="23">
        <f t="shared" si="2"/>
        <v>-2</v>
      </c>
      <c r="M23" s="30">
        <f t="shared" si="3"/>
        <v>-0.13486176668914363</v>
      </c>
      <c r="N23" s="3"/>
    </row>
    <row r="24" spans="1:14" x14ac:dyDescent="0.25">
      <c r="A24" s="8"/>
      <c r="B24" s="8"/>
      <c r="C24" s="28" t="s">
        <v>16</v>
      </c>
      <c r="D24" s="28"/>
      <c r="E24" s="29"/>
      <c r="F24" s="23">
        <v>3049</v>
      </c>
      <c r="G24" s="23">
        <v>3019</v>
      </c>
      <c r="H24" s="23">
        <f t="shared" si="0"/>
        <v>30</v>
      </c>
      <c r="I24" s="30">
        <f t="shared" si="1"/>
        <v>0.99370652533951631</v>
      </c>
      <c r="J24" s="23">
        <v>8490</v>
      </c>
      <c r="K24" s="23">
        <v>7550</v>
      </c>
      <c r="L24" s="23">
        <f t="shared" si="2"/>
        <v>940</v>
      </c>
      <c r="M24" s="30">
        <f t="shared" si="3"/>
        <v>12.450331125827814</v>
      </c>
    </row>
    <row r="25" spans="1:14" ht="5.4" customHeight="1" x14ac:dyDescent="0.25">
      <c r="M25" s="4"/>
    </row>
    <row r="26" spans="1:14" ht="2.25" customHeight="1" x14ac:dyDescent="0.25">
      <c r="A26" t="s">
        <v>18</v>
      </c>
    </row>
    <row r="27" spans="1:14" x14ac:dyDescent="0.25">
      <c r="A27" s="9" t="s">
        <v>19</v>
      </c>
      <c r="F27" s="2"/>
      <c r="G27" s="2"/>
      <c r="H27" s="2"/>
      <c r="I27" s="2"/>
    </row>
    <row r="28" spans="1:14" x14ac:dyDescent="0.25">
      <c r="F28" s="2"/>
      <c r="G28" s="2"/>
      <c r="H28" s="2"/>
      <c r="I28" s="2"/>
      <c r="J28" s="2"/>
      <c r="K28" s="2"/>
      <c r="L28" s="2"/>
      <c r="M28" s="7" t="s">
        <v>28</v>
      </c>
      <c r="N28" s="2"/>
    </row>
    <row r="29" spans="1:14" x14ac:dyDescent="0.25">
      <c r="F29" s="2"/>
      <c r="G29" s="2"/>
      <c r="I29" s="2"/>
      <c r="J29" s="2"/>
      <c r="K29" s="2"/>
      <c r="L29" s="2"/>
      <c r="M29" s="2"/>
    </row>
  </sheetData>
  <mergeCells count="20">
    <mergeCell ref="A8:D8"/>
    <mergeCell ref="B10:D10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Vogel, Lisa (LfStat)</cp:lastModifiedBy>
  <cp:lastPrinted>2016-02-19T06:59:24Z</cp:lastPrinted>
  <dcterms:created xsi:type="dcterms:W3CDTF">1996-10-17T05:27:31Z</dcterms:created>
  <dcterms:modified xsi:type="dcterms:W3CDTF">2022-05-09T12:57:50Z</dcterms:modified>
</cp:coreProperties>
</file>