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0F8856A9-B19F-4719-ADA0-0FE9C6A7277D}" xr6:coauthVersionLast="36" xr6:coauthVersionMax="36" xr10:uidLastSave="{00000000-0000-0000-0000-000000000000}"/>
  <bookViews>
    <workbookView xWindow="456" yWindow="852" windowWidth="17088" windowHeight="8268" tabRatio="662" xr2:uid="{00000000-000D-0000-FFFF-FFFF00000000}"/>
  </bookViews>
  <sheets>
    <sheet name="PM_Tabelle" sheetId="31" r:id="rId1"/>
    <sheet name="Arbeitstabelle" sheetId="32" r:id="rId2"/>
  </sheets>
  <calcPr calcId="191029"/>
</workbook>
</file>

<file path=xl/calcChain.xml><?xml version="1.0" encoding="utf-8"?>
<calcChain xmlns="http://schemas.openxmlformats.org/spreadsheetml/2006/main">
  <c r="G26" i="32" l="1"/>
  <c r="H12" i="32"/>
  <c r="F44" i="32" l="1"/>
  <c r="F45" i="32" s="1"/>
  <c r="E45" i="32" l="1"/>
  <c r="E44" i="32"/>
  <c r="I21" i="32" l="1"/>
  <c r="I22" i="32"/>
  <c r="I23" i="32"/>
  <c r="I24" i="32"/>
  <c r="I25" i="32"/>
  <c r="I26" i="32"/>
  <c r="I27" i="32"/>
  <c r="I28" i="32"/>
  <c r="I13" i="32"/>
  <c r="I14" i="32"/>
  <c r="I15" i="32"/>
  <c r="I16" i="32"/>
  <c r="I17" i="32"/>
  <c r="I18" i="32"/>
  <c r="H13" i="32"/>
  <c r="H14" i="32"/>
  <c r="H15" i="32"/>
  <c r="H16" i="32"/>
  <c r="H17" i="32"/>
  <c r="H18" i="32"/>
  <c r="H21" i="32"/>
  <c r="H22" i="32"/>
  <c r="H23" i="32"/>
  <c r="H24" i="32"/>
  <c r="H25" i="32"/>
  <c r="H26" i="32"/>
  <c r="H27" i="32"/>
  <c r="H28" i="32"/>
  <c r="G10" i="32" l="1"/>
  <c r="D28" i="31" l="1"/>
  <c r="E28" i="31"/>
  <c r="G28" i="32"/>
  <c r="F28" i="31" l="1"/>
  <c r="E17" i="31" l="1"/>
  <c r="D27" i="31" l="1"/>
  <c r="E27" i="31"/>
  <c r="F27" i="31" l="1"/>
  <c r="G27" i="32"/>
  <c r="G17" i="32" l="1"/>
  <c r="D17" i="31"/>
  <c r="F17" i="31" s="1"/>
  <c r="D14" i="31"/>
  <c r="D15" i="31"/>
  <c r="E15" i="31"/>
  <c r="D8" i="31" l="1"/>
  <c r="D10" i="31"/>
  <c r="D12" i="31"/>
  <c r="D13" i="31"/>
  <c r="D18" i="31"/>
  <c r="D20" i="31"/>
  <c r="D21" i="31"/>
  <c r="D22" i="31"/>
  <c r="D23" i="31"/>
  <c r="D24" i="31"/>
  <c r="D25" i="31"/>
  <c r="D26" i="31"/>
  <c r="D30" i="31"/>
  <c r="D31" i="31"/>
  <c r="D32" i="31"/>
  <c r="D33" i="31"/>
  <c r="E33" i="31" l="1"/>
  <c r="E32" i="31"/>
  <c r="F32" i="31" s="1"/>
  <c r="E31" i="31"/>
  <c r="F31" i="31" s="1"/>
  <c r="E30" i="31"/>
  <c r="F30" i="31" s="1"/>
  <c r="E26" i="31"/>
  <c r="F26" i="31" s="1"/>
  <c r="E25" i="31"/>
  <c r="F25" i="31" s="1"/>
  <c r="E24" i="31"/>
  <c r="E18" i="31"/>
  <c r="F18" i="31" s="1"/>
  <c r="E14" i="31"/>
  <c r="F14" i="31" s="1"/>
  <c r="A1" i="31"/>
  <c r="E41" i="31"/>
  <c r="E39" i="31"/>
  <c r="E37" i="31"/>
  <c r="E23" i="31"/>
  <c r="F23" i="31" s="1"/>
  <c r="E22" i="31"/>
  <c r="F22" i="31" s="1"/>
  <c r="E21" i="31"/>
  <c r="F21" i="31" s="1"/>
  <c r="E20" i="31"/>
  <c r="F20" i="31" s="1"/>
  <c r="E13" i="31"/>
  <c r="F13" i="31" s="1"/>
  <c r="E12" i="31"/>
  <c r="F12" i="31" s="1"/>
  <c r="E10" i="31"/>
  <c r="F10" i="31" s="1"/>
  <c r="E8" i="31"/>
  <c r="F8" i="31" s="1"/>
  <c r="D41" i="31"/>
  <c r="D39" i="31"/>
  <c r="D37" i="31"/>
  <c r="I6" i="32"/>
  <c r="H6" i="32"/>
  <c r="D35" i="31"/>
  <c r="E35" i="31"/>
  <c r="E5" i="31"/>
  <c r="D5" i="31"/>
  <c r="F35" i="31" l="1"/>
  <c r="F37" i="31"/>
  <c r="F33" i="31"/>
  <c r="F24" i="31"/>
  <c r="F15" i="31"/>
  <c r="H20" i="32"/>
  <c r="I12" i="32"/>
  <c r="I30" i="32"/>
  <c r="H30" i="32"/>
  <c r="I20" i="32"/>
  <c r="I33" i="32"/>
  <c r="I35" i="32"/>
  <c r="H35" i="32"/>
  <c r="I32" i="32"/>
  <c r="I31" i="32"/>
  <c r="H31" i="32"/>
  <c r="H32" i="32"/>
  <c r="H33" i="32"/>
  <c r="G8" i="32"/>
  <c r="G18" i="32"/>
  <c r="G37" i="32" l="1"/>
  <c r="G35" i="32"/>
  <c r="G33" i="32"/>
  <c r="G32" i="32"/>
  <c r="G31" i="32"/>
  <c r="G30" i="32"/>
  <c r="G25" i="32"/>
  <c r="G24" i="32"/>
  <c r="G23" i="32"/>
  <c r="G22" i="32"/>
  <c r="G21" i="32"/>
  <c r="G20" i="32"/>
  <c r="G15" i="32"/>
  <c r="G14" i="32"/>
  <c r="G13" i="32"/>
  <c r="G12" i="32"/>
  <c r="D16" i="31"/>
  <c r="G16" i="32"/>
  <c r="E16" i="31"/>
  <c r="F16" i="31" l="1"/>
</calcChain>
</file>

<file path=xl/sharedStrings.xml><?xml version="1.0" encoding="utf-8"?>
<sst xmlns="http://schemas.openxmlformats.org/spreadsheetml/2006/main" count="70" uniqueCount="39">
  <si>
    <t>Krafträder</t>
  </si>
  <si>
    <t>Kraftomnibusse</t>
  </si>
  <si>
    <t>Lastkraftwagen</t>
  </si>
  <si>
    <t>Benzin</t>
  </si>
  <si>
    <t>Diesel</t>
  </si>
  <si>
    <t>Personenkraftwagen</t>
  </si>
  <si>
    <t>Kraftfahrzeuge insgesamt</t>
  </si>
  <si>
    <t>Zugmaschinen</t>
  </si>
  <si>
    <t>davon angetrieben mit</t>
  </si>
  <si>
    <t>Fahrzeugart
--------
Kraftstoffart
--------
Emissionsgruppe
--------
Kraftfahrzeug-Dichte</t>
  </si>
  <si>
    <t>Bestand am 1. Januar</t>
  </si>
  <si>
    <t>Veränderung 
in %</t>
  </si>
  <si>
    <t>Gas</t>
  </si>
  <si>
    <t>sonstigem Kraftstoff</t>
  </si>
  <si>
    <t>dar. schadstoffreduzierte Pkw</t>
  </si>
  <si>
    <t>dar.</t>
  </si>
  <si>
    <t>Euro 1</t>
  </si>
  <si>
    <t>Euro 2</t>
  </si>
  <si>
    <t>Euro 3</t>
  </si>
  <si>
    <t>Euro 4</t>
  </si>
  <si>
    <t>Euro 5</t>
  </si>
  <si>
    <t>Euro 6</t>
  </si>
  <si>
    <t>Sonstige Kraftfahrzeuge</t>
  </si>
  <si>
    <t>Kraftfahrzeuganhänger insgesamt</t>
  </si>
  <si>
    <t>Kraftfahrzeuge je 1 000 Einwohner</t>
  </si>
  <si>
    <t>Personenkraftwagen je 1 000 Einwohner</t>
  </si>
  <si>
    <t>•</t>
  </si>
  <si>
    <t>anderen Kraftstoffarten</t>
  </si>
  <si>
    <t xml:space="preserve"> </t>
  </si>
  <si>
    <t xml:space="preserve">             dar. Hybrid mit Plug-in</t>
  </si>
  <si>
    <t xml:space="preserve">  dar. Hybrid insgesamt</t>
  </si>
  <si>
    <t xml:space="preserve">         Elektro</t>
  </si>
  <si>
    <t xml:space="preserve">              Hybrid mit Plug-in</t>
  </si>
  <si>
    <t>sonstiger Kraftstoff</t>
  </si>
  <si>
    <t xml:space="preserve">         Euro 6d</t>
  </si>
  <si>
    <t xml:space="preserve">  dar. Euro 6d-temp</t>
  </si>
  <si>
    <t xml:space="preserve">         Elektro (BEV)</t>
  </si>
  <si>
    <t>Bestand an Kraftfahrzeugen und Kraftfahrzeuganhängern
in Bayern am 1. Januar 2022 und 2023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</si>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</sst>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0.0%"/>
    <numFmt numFmtId="166" formatCode="0.0\ \ \ "/>
    <numFmt numFmtId="167" formatCode="#\ ###\ ##0\ \ \ ;;\-\ \ \ "/>
    <numFmt numFmtId="168" formatCode="0.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shrinkToFit="1"/>
    </xf>
    <xf numFmtId="164" fontId="4" fillId="0" borderId="1" xfId="0" applyNumberFormat="1" applyFont="1" applyBorder="1"/>
    <xf numFmtId="164" fontId="3" fillId="0" borderId="1" xfId="0" applyNumberFormat="1" applyFont="1" applyBorder="1"/>
    <xf numFmtId="0" fontId="4" fillId="0" borderId="0" xfId="0" applyFont="1" applyBorder="1"/>
    <xf numFmtId="0" fontId="4" fillId="0" borderId="3" xfId="0" applyFont="1" applyBorder="1"/>
    <xf numFmtId="3" fontId="4" fillId="0" borderId="0" xfId="0" applyNumberFormat="1" applyFont="1"/>
    <xf numFmtId="0" fontId="4" fillId="0" borderId="1" xfId="0" applyFont="1" applyBorder="1" applyAlignment="1">
      <alignment shrinkToFit="1"/>
    </xf>
    <xf numFmtId="165" fontId="5" fillId="0" borderId="0" xfId="1" applyNumberFormat="1" applyFont="1"/>
    <xf numFmtId="166" fontId="5" fillId="0" borderId="0" xfId="0" applyNumberFormat="1" applyFont="1"/>
    <xf numFmtId="167" fontId="4" fillId="0" borderId="0" xfId="0" applyNumberFormat="1" applyFont="1"/>
    <xf numFmtId="167" fontId="3" fillId="0" borderId="0" xfId="0" applyNumberFormat="1" applyFont="1"/>
    <xf numFmtId="164" fontId="4" fillId="0" borderId="0" xfId="0" applyNumberFormat="1" applyFont="1" applyBorder="1" applyAlignment="1"/>
    <xf numFmtId="168" fontId="4" fillId="0" borderId="0" xfId="0" applyNumberFormat="1" applyFont="1"/>
    <xf numFmtId="1" fontId="4" fillId="0" borderId="0" xfId="0" applyNumberFormat="1" applyFont="1"/>
    <xf numFmtId="0" fontId="4" fillId="0" borderId="0" xfId="0" applyFont="1" applyAlignment="1">
      <alignment horizontal="right" indent="1"/>
    </xf>
    <xf numFmtId="167" fontId="5" fillId="0" borderId="0" xfId="0" applyNumberFormat="1" applyFont="1" applyBorder="1"/>
    <xf numFmtId="0" fontId="5" fillId="0" borderId="0" xfId="0" applyFont="1" applyBorder="1"/>
    <xf numFmtId="164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166" fontId="7" fillId="0" borderId="0" xfId="0" applyNumberFormat="1" applyFont="1"/>
    <xf numFmtId="165" fontId="4" fillId="0" borderId="0" xfId="1" applyNumberFormat="1" applyFont="1"/>
    <xf numFmtId="164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10" fontId="4" fillId="0" borderId="0" xfId="1" applyNumberFormat="1" applyFont="1"/>
    <xf numFmtId="164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165" fontId="4" fillId="0" borderId="0" xfId="0" applyNumberFormat="1" applyFont="1"/>
    <xf numFmtId="164" fontId="4" fillId="0" borderId="0" xfId="0" applyNumberFormat="1" applyFont="1" applyBorder="1" applyAlignment="1">
      <alignment horizontal="left"/>
    </xf>
    <xf numFmtId="167" fontId="8" fillId="0" borderId="0" xfId="0" applyNumberFormat="1" applyFont="1"/>
    <xf numFmtId="167" fontId="9" fillId="0" borderId="0" xfId="0" applyNumberFormat="1" applyFont="1" applyBorder="1"/>
    <xf numFmtId="0" fontId="9" fillId="0" borderId="0" xfId="0" applyFont="1" applyBorder="1"/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right" shrinkToFit="1"/>
    </xf>
    <xf numFmtId="0" fontId="10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0" xfId="0" applyFont="1"/>
    <xf numFmtId="164" fontId="11" fillId="0" borderId="0" xfId="0" applyNumberFormat="1" applyFont="1" applyBorder="1" applyAlignment="1">
      <alignment horizontal="left"/>
    </xf>
    <xf numFmtId="167" fontId="11" fillId="0" borderId="0" xfId="0" applyNumberFormat="1" applyFont="1"/>
    <xf numFmtId="166" fontId="12" fillId="0" borderId="0" xfId="0" applyNumberFormat="1" applyFont="1"/>
    <xf numFmtId="164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164" fontId="11" fillId="0" borderId="0" xfId="0" applyNumberFormat="1" applyFont="1" applyBorder="1" applyAlignment="1"/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3" fillId="0" borderId="0" xfId="0" applyNumberFormat="1" applyFont="1" applyBorder="1" applyAlignment="1">
      <alignment horizontal="right"/>
    </xf>
    <xf numFmtId="167" fontId="13" fillId="0" borderId="0" xfId="0" applyNumberFormat="1" applyFont="1"/>
    <xf numFmtId="166" fontId="14" fillId="0" borderId="0" xfId="0" applyNumberFormat="1" applyFont="1"/>
    <xf numFmtId="164" fontId="13" fillId="0" borderId="0" xfId="0" applyNumberFormat="1" applyFont="1" applyBorder="1" applyAlignment="1">
      <alignment horizontal="right"/>
    </xf>
    <xf numFmtId="0" fontId="11" fillId="0" borderId="0" xfId="0" applyFont="1" applyAlignment="1">
      <alignment shrinkToFit="1"/>
    </xf>
    <xf numFmtId="3" fontId="11" fillId="0" borderId="0" xfId="0" applyNumberFormat="1" applyFont="1"/>
    <xf numFmtId="167" fontId="12" fillId="0" borderId="0" xfId="0" applyNumberFormat="1" applyFont="1" applyBorder="1"/>
    <xf numFmtId="0" fontId="11" fillId="0" borderId="0" xfId="0" applyFont="1" applyAlignment="1">
      <alignment horizontal="right" indent="1"/>
    </xf>
    <xf numFmtId="0" fontId="12" fillId="0" borderId="0" xfId="0" applyFont="1" applyBorder="1"/>
    <xf numFmtId="3" fontId="11" fillId="0" borderId="0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Normal="100" workbookViewId="0">
      <selection activeCell="I35" sqref="I35"/>
    </sheetView>
  </sheetViews>
  <sheetFormatPr baseColWidth="10" defaultColWidth="11.44140625" defaultRowHeight="10.199999999999999" x14ac:dyDescent="0.2"/>
  <cols>
    <col min="1" max="2" width="2.88671875" style="1" customWidth="1"/>
    <col min="3" max="3" width="28" style="1" customWidth="1"/>
    <col min="4" max="6" width="15.88671875" style="1" customWidth="1"/>
    <col min="7" max="7" width="10" style="1" bestFit="1" customWidth="1"/>
    <col min="8" max="8" width="6.5546875" style="1" customWidth="1"/>
    <col min="9" max="16384" width="11.44140625" style="1"/>
  </cols>
  <sheetData>
    <row r="1" spans="1:10" ht="31.05" customHeight="1" x14ac:dyDescent="0.25">
      <c r="A1" s="53" t="str">
        <f>+Arbeitstabelle!A1</f>
        <v>Bestand an Kraftfahrzeugen und Kraftfahrzeuganhängern
in Bayern am 1. Januar 2022 und 2023</v>
      </c>
      <c r="B1" s="53"/>
      <c r="C1" s="53"/>
      <c r="D1" s="53"/>
      <c r="E1" s="53"/>
      <c r="F1" s="53"/>
    </row>
    <row r="3" spans="1:10" ht="17.25" customHeight="1" x14ac:dyDescent="0.2">
      <c r="A3" s="54" t="s">
        <v>9</v>
      </c>
      <c r="B3" s="54"/>
      <c r="C3" s="55"/>
      <c r="D3" s="56" t="s">
        <v>10</v>
      </c>
      <c r="E3" s="55"/>
      <c r="F3" s="55"/>
    </row>
    <row r="4" spans="1:10" ht="17.25" customHeight="1" x14ac:dyDescent="0.2">
      <c r="A4" s="57"/>
      <c r="B4" s="57"/>
      <c r="C4" s="57"/>
      <c r="D4" s="58"/>
      <c r="E4" s="59"/>
      <c r="F4" s="59"/>
    </row>
    <row r="5" spans="1:10" ht="34.65" customHeight="1" x14ac:dyDescent="0.2">
      <c r="A5" s="57"/>
      <c r="B5" s="57"/>
      <c r="C5" s="57"/>
      <c r="D5" s="56">
        <f>+Arbeitstabelle!E5</f>
        <v>2022</v>
      </c>
      <c r="E5" s="56">
        <f>+Arbeitstabelle!F5</f>
        <v>2023</v>
      </c>
      <c r="F5" s="60" t="s">
        <v>11</v>
      </c>
      <c r="G5" s="8"/>
    </row>
    <row r="6" spans="1:10" ht="17.25" customHeight="1" x14ac:dyDescent="0.2">
      <c r="A6" s="57"/>
      <c r="B6" s="57"/>
      <c r="C6" s="57"/>
      <c r="D6" s="58"/>
      <c r="E6" s="58"/>
      <c r="F6" s="61"/>
      <c r="G6" s="8"/>
    </row>
    <row r="7" spans="1:10" ht="11.4" customHeight="1" x14ac:dyDescent="0.25">
      <c r="A7" s="62"/>
      <c r="B7" s="62"/>
      <c r="C7" s="62"/>
      <c r="D7" s="63" t="s">
        <v>28</v>
      </c>
      <c r="E7" s="63"/>
      <c r="F7" s="63"/>
      <c r="H7"/>
    </row>
    <row r="8" spans="1:10" ht="11.4" customHeight="1" x14ac:dyDescent="0.2">
      <c r="A8" s="64" t="s">
        <v>0</v>
      </c>
      <c r="B8" s="64"/>
      <c r="C8" s="64"/>
      <c r="D8" s="65">
        <f>+Arbeitstabelle!E8</f>
        <v>1016989</v>
      </c>
      <c r="E8" s="65">
        <f>+Arbeitstabelle!F8</f>
        <v>1042418</v>
      </c>
      <c r="F8" s="66">
        <f>SUM(E8-D8)/D8%</f>
        <v>2.5004203585289519</v>
      </c>
    </row>
    <row r="9" spans="1:10" ht="11.4" customHeight="1" x14ac:dyDescent="0.2">
      <c r="A9" s="67"/>
      <c r="B9" s="67"/>
      <c r="C9" s="67"/>
      <c r="D9" s="65"/>
      <c r="E9" s="65"/>
      <c r="F9" s="66"/>
    </row>
    <row r="10" spans="1:10" ht="11.4" customHeight="1" x14ac:dyDescent="0.2">
      <c r="A10" s="64" t="s">
        <v>5</v>
      </c>
      <c r="B10" s="64"/>
      <c r="C10" s="64"/>
      <c r="D10" s="65">
        <f>+Arbeitstabelle!E10</f>
        <v>8228614</v>
      </c>
      <c r="E10" s="65">
        <f>+Arbeitstabelle!F10</f>
        <v>8296429</v>
      </c>
      <c r="F10" s="66">
        <f>SUM(E10-D10)/D10%</f>
        <v>0.82413636123896439</v>
      </c>
      <c r="G10" s="12"/>
      <c r="H10" s="12"/>
      <c r="I10" s="12"/>
      <c r="J10" s="12"/>
    </row>
    <row r="11" spans="1:10" ht="11.4" customHeight="1" x14ac:dyDescent="0.2">
      <c r="A11" s="68" t="s">
        <v>8</v>
      </c>
      <c r="B11" s="68"/>
      <c r="C11" s="68"/>
      <c r="D11" s="65"/>
      <c r="E11" s="65"/>
      <c r="F11" s="66"/>
    </row>
    <row r="12" spans="1:10" ht="11.4" customHeight="1" x14ac:dyDescent="0.2">
      <c r="A12" s="69"/>
      <c r="B12" s="69"/>
      <c r="C12" s="67" t="s">
        <v>3</v>
      </c>
      <c r="D12" s="65">
        <f>+Arbeitstabelle!E12</f>
        <v>4960037</v>
      </c>
      <c r="E12" s="65">
        <f>+Arbeitstabelle!F12</f>
        <v>4903524</v>
      </c>
      <c r="F12" s="66">
        <f t="shared" ref="F12:F18" si="0">SUM(E12-D12)/D12%</f>
        <v>-1.1393665006934424</v>
      </c>
    </row>
    <row r="13" spans="1:10" ht="11.4" customHeight="1" x14ac:dyDescent="0.2">
      <c r="A13" s="69"/>
      <c r="B13" s="69"/>
      <c r="C13" s="67" t="s">
        <v>4</v>
      </c>
      <c r="D13" s="65">
        <f>+Arbeitstabelle!E13</f>
        <v>2793431</v>
      </c>
      <c r="E13" s="65">
        <f>+Arbeitstabelle!F13</f>
        <v>2720752</v>
      </c>
      <c r="F13" s="66">
        <f t="shared" si="0"/>
        <v>-2.6017825391069263</v>
      </c>
    </row>
    <row r="14" spans="1:10" ht="11.4" customHeight="1" x14ac:dyDescent="0.2">
      <c r="A14" s="69"/>
      <c r="B14" s="69"/>
      <c r="C14" s="67" t="s">
        <v>12</v>
      </c>
      <c r="D14" s="65">
        <f>+Arbeitstabelle!E14</f>
        <v>48336</v>
      </c>
      <c r="E14" s="65">
        <f>+Arbeitstabelle!F14</f>
        <v>48169</v>
      </c>
      <c r="F14" s="66">
        <f t="shared" si="0"/>
        <v>-0.34549817941079114</v>
      </c>
    </row>
    <row r="15" spans="1:10" ht="11.4" customHeight="1" x14ac:dyDescent="0.2">
      <c r="A15" s="69"/>
      <c r="B15" s="69"/>
      <c r="C15" s="67" t="s">
        <v>27</v>
      </c>
      <c r="D15" s="65">
        <f>+Arbeitstabelle!E15</f>
        <v>426810</v>
      </c>
      <c r="E15" s="65">
        <f>+Arbeitstabelle!F15</f>
        <v>623984</v>
      </c>
      <c r="F15" s="66">
        <f t="shared" si="0"/>
        <v>46.197136899322878</v>
      </c>
      <c r="I15" s="14"/>
    </row>
    <row r="16" spans="1:10" ht="11.4" customHeight="1" x14ac:dyDescent="0.2">
      <c r="A16" s="69"/>
      <c r="B16" s="69"/>
      <c r="C16" s="67" t="s">
        <v>30</v>
      </c>
      <c r="D16" s="65">
        <f>+Arbeitstabelle!E16</f>
        <v>310116</v>
      </c>
      <c r="E16" s="65">
        <f>+Arbeitstabelle!F16</f>
        <v>430863</v>
      </c>
      <c r="F16" s="66">
        <f t="shared" si="0"/>
        <v>38.936075533026354</v>
      </c>
    </row>
    <row r="17" spans="1:7" ht="11.4" customHeight="1" x14ac:dyDescent="0.2">
      <c r="A17" s="69"/>
      <c r="B17" s="69"/>
      <c r="C17" s="67" t="s">
        <v>32</v>
      </c>
      <c r="D17" s="65">
        <f>+Arbeitstabelle!E17</f>
        <v>101977</v>
      </c>
      <c r="E17" s="65">
        <f>+Arbeitstabelle!F17</f>
        <v>155575</v>
      </c>
      <c r="F17" s="66">
        <f t="shared" si="0"/>
        <v>52.558910342528215</v>
      </c>
    </row>
    <row r="18" spans="1:7" ht="11.4" customHeight="1" x14ac:dyDescent="0.2">
      <c r="A18" s="69"/>
      <c r="B18" s="69"/>
      <c r="C18" s="67" t="s">
        <v>36</v>
      </c>
      <c r="D18" s="65">
        <f>+Arbeitstabelle!E18</f>
        <v>115288</v>
      </c>
      <c r="E18" s="65">
        <f>+Arbeitstabelle!F18</f>
        <v>191652</v>
      </c>
      <c r="F18" s="66">
        <f t="shared" si="0"/>
        <v>66.237596280618959</v>
      </c>
    </row>
    <row r="19" spans="1:7" ht="11.4" customHeight="1" x14ac:dyDescent="0.2">
      <c r="A19" s="69"/>
      <c r="B19" s="69"/>
      <c r="C19" s="67"/>
      <c r="D19" s="65"/>
      <c r="E19" s="65"/>
      <c r="F19" s="66"/>
    </row>
    <row r="20" spans="1:7" ht="11.4" customHeight="1" x14ac:dyDescent="0.2">
      <c r="A20" s="64" t="s">
        <v>14</v>
      </c>
      <c r="B20" s="64"/>
      <c r="C20" s="64"/>
      <c r="D20" s="65">
        <f>+Arbeitstabelle!E20</f>
        <v>8093960</v>
      </c>
      <c r="E20" s="65">
        <f>+Arbeitstabelle!F20</f>
        <v>8152430</v>
      </c>
      <c r="F20" s="66">
        <f t="shared" ref="F20:F26" si="1">SUM(E20-D20)/D20%</f>
        <v>0.72239052330379683</v>
      </c>
    </row>
    <row r="21" spans="1:7" ht="11.4" customHeight="1" x14ac:dyDescent="0.2">
      <c r="A21" s="69"/>
      <c r="B21" s="69" t="s">
        <v>15</v>
      </c>
      <c r="C21" s="67" t="s">
        <v>16</v>
      </c>
      <c r="D21" s="65">
        <f>+Arbeitstabelle!E21</f>
        <v>73497</v>
      </c>
      <c r="E21" s="65">
        <f>+Arbeitstabelle!F21</f>
        <v>67638</v>
      </c>
      <c r="F21" s="66">
        <f t="shared" si="1"/>
        <v>-7.9717539491407807</v>
      </c>
    </row>
    <row r="22" spans="1:7" ht="11.4" customHeight="1" x14ac:dyDescent="0.2">
      <c r="A22" s="70"/>
      <c r="B22" s="70"/>
      <c r="C22" s="70" t="s">
        <v>17</v>
      </c>
      <c r="D22" s="65">
        <f>+Arbeitstabelle!E22</f>
        <v>317066</v>
      </c>
      <c r="E22" s="65">
        <f>+Arbeitstabelle!F22</f>
        <v>285233</v>
      </c>
      <c r="F22" s="66">
        <f t="shared" si="1"/>
        <v>-10.039865516958615</v>
      </c>
    </row>
    <row r="23" spans="1:7" ht="11.4" customHeight="1" x14ac:dyDescent="0.2">
      <c r="A23" s="70"/>
      <c r="B23" s="70"/>
      <c r="C23" s="70" t="s">
        <v>18</v>
      </c>
      <c r="D23" s="65">
        <f>+Arbeitstabelle!E23</f>
        <v>403202</v>
      </c>
      <c r="E23" s="65">
        <f>+Arbeitstabelle!F23</f>
        <v>362789</v>
      </c>
      <c r="F23" s="66">
        <f t="shared" si="1"/>
        <v>-10.023015758850402</v>
      </c>
    </row>
    <row r="24" spans="1:7" ht="11.4" customHeight="1" x14ac:dyDescent="0.2">
      <c r="A24" s="70"/>
      <c r="B24" s="70"/>
      <c r="C24" s="70" t="s">
        <v>19</v>
      </c>
      <c r="D24" s="65">
        <f>+Arbeitstabelle!E24</f>
        <v>1667754</v>
      </c>
      <c r="E24" s="65">
        <f>+Arbeitstabelle!F24</f>
        <v>1546521</v>
      </c>
      <c r="F24" s="66">
        <f t="shared" si="1"/>
        <v>-7.2692375494227566</v>
      </c>
      <c r="G24" s="17"/>
    </row>
    <row r="25" spans="1:7" ht="11.4" customHeight="1" x14ac:dyDescent="0.2">
      <c r="A25" s="70"/>
      <c r="B25" s="70"/>
      <c r="C25" s="70" t="s">
        <v>20</v>
      </c>
      <c r="D25" s="65">
        <f>+Arbeitstabelle!E25</f>
        <v>1994022</v>
      </c>
      <c r="E25" s="65">
        <f>+Arbeitstabelle!F25</f>
        <v>1917975</v>
      </c>
      <c r="F25" s="66">
        <f t="shared" si="1"/>
        <v>-3.8137492966476798</v>
      </c>
    </row>
    <row r="26" spans="1:7" ht="11.4" customHeight="1" x14ac:dyDescent="0.2">
      <c r="A26" s="67"/>
      <c r="B26" s="67"/>
      <c r="C26" s="67" t="s">
        <v>21</v>
      </c>
      <c r="D26" s="65">
        <f>+Arbeitstabelle!E26</f>
        <v>3487403</v>
      </c>
      <c r="E26" s="65">
        <f>+Arbeitstabelle!F26</f>
        <v>3744566</v>
      </c>
      <c r="F26" s="66">
        <f t="shared" si="1"/>
        <v>7.3740545615175535</v>
      </c>
    </row>
    <row r="27" spans="1:7" ht="11.4" customHeight="1" x14ac:dyDescent="0.2">
      <c r="A27" s="67"/>
      <c r="B27" s="67"/>
      <c r="C27" s="67" t="s">
        <v>35</v>
      </c>
      <c r="D27" s="65">
        <f>+Arbeitstabelle!E27</f>
        <v>974696</v>
      </c>
      <c r="E27" s="65">
        <f>+Arbeitstabelle!F27</f>
        <v>930889</v>
      </c>
      <c r="F27" s="66">
        <f>SUM(E27-D27)/D27%</f>
        <v>-4.4944269803097585</v>
      </c>
    </row>
    <row r="28" spans="1:7" ht="11.4" customHeight="1" x14ac:dyDescent="0.2">
      <c r="A28" s="67"/>
      <c r="B28" s="67"/>
      <c r="C28" s="67" t="s">
        <v>34</v>
      </c>
      <c r="D28" s="65">
        <f>+Arbeitstabelle!E28</f>
        <v>529433</v>
      </c>
      <c r="E28" s="65">
        <f>+Arbeitstabelle!F28</f>
        <v>877147</v>
      </c>
      <c r="F28" s="66">
        <f t="shared" ref="F28" si="2">SUM(E28-D28)/D28%</f>
        <v>65.676676746632722</v>
      </c>
    </row>
    <row r="29" spans="1:7" ht="11.4" customHeight="1" x14ac:dyDescent="0.2">
      <c r="A29" s="64"/>
      <c r="B29" s="64"/>
      <c r="C29" s="64"/>
      <c r="D29" s="65"/>
      <c r="E29" s="65"/>
      <c r="F29" s="66"/>
    </row>
    <row r="30" spans="1:7" ht="11.4" customHeight="1" x14ac:dyDescent="0.2">
      <c r="A30" s="71" t="s">
        <v>1</v>
      </c>
      <c r="B30" s="71"/>
      <c r="C30" s="71"/>
      <c r="D30" s="65">
        <f>+Arbeitstabelle!E30</f>
        <v>13894</v>
      </c>
      <c r="E30" s="65">
        <f>+Arbeitstabelle!F30</f>
        <v>14342</v>
      </c>
      <c r="F30" s="66">
        <f>SUM(E30-D30)/D30%</f>
        <v>3.2244134158629625</v>
      </c>
    </row>
    <row r="31" spans="1:7" ht="11.4" customHeight="1" x14ac:dyDescent="0.2">
      <c r="A31" s="64" t="s">
        <v>2</v>
      </c>
      <c r="B31" s="64"/>
      <c r="C31" s="64"/>
      <c r="D31" s="65">
        <f>+Arbeitstabelle!E31</f>
        <v>554770</v>
      </c>
      <c r="E31" s="65">
        <f>+Arbeitstabelle!F31</f>
        <v>569760</v>
      </c>
      <c r="F31" s="66">
        <f>SUM(E31-D31)/D31%</f>
        <v>2.7020206572092942</v>
      </c>
      <c r="G31" s="14"/>
    </row>
    <row r="32" spans="1:7" ht="11.4" customHeight="1" x14ac:dyDescent="0.2">
      <c r="A32" s="71" t="s">
        <v>7</v>
      </c>
      <c r="B32" s="71"/>
      <c r="C32" s="71"/>
      <c r="D32" s="65">
        <f>+Arbeitstabelle!E32</f>
        <v>707840</v>
      </c>
      <c r="E32" s="65">
        <f>+Arbeitstabelle!F32</f>
        <v>717732</v>
      </c>
      <c r="F32" s="66">
        <f>SUM(E32-D32)/D32%</f>
        <v>1.3974909584086801</v>
      </c>
    </row>
    <row r="33" spans="1:7" ht="11.4" customHeight="1" x14ac:dyDescent="0.2">
      <c r="A33" s="64" t="s">
        <v>22</v>
      </c>
      <c r="B33" s="64"/>
      <c r="C33" s="64"/>
      <c r="D33" s="65">
        <f>+Arbeitstabelle!E33</f>
        <v>59126</v>
      </c>
      <c r="E33" s="65">
        <f>+Arbeitstabelle!F33</f>
        <v>60827</v>
      </c>
      <c r="F33" s="66">
        <f>SUM(E33-D33)/D33%</f>
        <v>2.876906944491425</v>
      </c>
      <c r="G33" s="14"/>
    </row>
    <row r="34" spans="1:7" ht="11.4" customHeight="1" x14ac:dyDescent="0.2">
      <c r="A34" s="72"/>
      <c r="B34" s="72"/>
      <c r="C34" s="72"/>
      <c r="D34" s="65"/>
      <c r="E34" s="65"/>
      <c r="F34" s="66"/>
    </row>
    <row r="35" spans="1:7" s="4" customFormat="1" ht="11.4" customHeight="1" x14ac:dyDescent="0.25">
      <c r="A35" s="73" t="s">
        <v>6</v>
      </c>
      <c r="B35" s="73"/>
      <c r="C35" s="73"/>
      <c r="D35" s="74">
        <f>+Arbeitstabelle!E35</f>
        <v>10581233</v>
      </c>
      <c r="E35" s="74">
        <f>+Arbeitstabelle!F35</f>
        <v>10701508</v>
      </c>
      <c r="F35" s="75">
        <f t="shared" ref="F35:F37" si="3">SUM(E35-D35)/D35%</f>
        <v>1.1366822751185992</v>
      </c>
    </row>
    <row r="36" spans="1:7" ht="11.4" customHeight="1" x14ac:dyDescent="0.2">
      <c r="A36" s="63"/>
      <c r="B36" s="63"/>
      <c r="C36" s="63"/>
      <c r="D36" s="63"/>
      <c r="E36" s="63"/>
      <c r="F36" s="66"/>
    </row>
    <row r="37" spans="1:7" ht="11.4" customHeight="1" x14ac:dyDescent="0.25">
      <c r="A37" s="76" t="s">
        <v>23</v>
      </c>
      <c r="B37" s="76"/>
      <c r="C37" s="76"/>
      <c r="D37" s="74">
        <f>+Arbeitstabelle!E37</f>
        <v>1470246</v>
      </c>
      <c r="E37" s="74">
        <f>+Arbeitstabelle!F37</f>
        <v>1505565</v>
      </c>
      <c r="F37" s="75">
        <f t="shared" si="3"/>
        <v>2.4022510518647899</v>
      </c>
    </row>
    <row r="38" spans="1:7" ht="11.4" customHeight="1" x14ac:dyDescent="0.2">
      <c r="A38" s="77"/>
      <c r="B38" s="77"/>
      <c r="C38" s="77"/>
      <c r="D38" s="82"/>
      <c r="E38" s="78"/>
      <c r="F38" s="63"/>
    </row>
    <row r="39" spans="1:7" ht="11.4" customHeight="1" x14ac:dyDescent="0.2">
      <c r="A39" s="64" t="s">
        <v>24</v>
      </c>
      <c r="B39" s="64"/>
      <c r="C39" s="64"/>
      <c r="D39" s="79">
        <f>+Arbeitstabelle!E39</f>
        <v>805</v>
      </c>
      <c r="E39" s="79">
        <f>+Arbeitstabelle!F39</f>
        <v>812</v>
      </c>
      <c r="F39" s="80" t="s">
        <v>26</v>
      </c>
    </row>
    <row r="40" spans="1:7" ht="11.4" customHeight="1" x14ac:dyDescent="0.2">
      <c r="A40" s="67"/>
      <c r="B40" s="67"/>
      <c r="C40" s="67"/>
      <c r="D40" s="81"/>
      <c r="E40" s="81"/>
      <c r="F40" s="63"/>
    </row>
    <row r="41" spans="1:7" ht="11.4" customHeight="1" x14ac:dyDescent="0.2">
      <c r="A41" s="64" t="s">
        <v>25</v>
      </c>
      <c r="B41" s="64"/>
      <c r="C41" s="64"/>
      <c r="D41" s="79">
        <f>+Arbeitstabelle!E41</f>
        <v>626</v>
      </c>
      <c r="E41" s="79">
        <f>+Arbeitstabelle!F41</f>
        <v>630</v>
      </c>
      <c r="F41" s="80" t="s">
        <v>26</v>
      </c>
    </row>
    <row r="42" spans="1:7" ht="11.4" customHeight="1" x14ac:dyDescent="0.2">
      <c r="A42" s="5"/>
      <c r="B42" s="5"/>
      <c r="C42" s="5"/>
      <c r="D42" s="14"/>
      <c r="E42" s="14"/>
      <c r="F42" s="14"/>
    </row>
    <row r="43" spans="1:7" ht="11.4" customHeight="1" x14ac:dyDescent="0.2">
      <c r="A43" s="52" t="s">
        <v>38</v>
      </c>
      <c r="B43" s="52"/>
      <c r="C43" s="52"/>
      <c r="D43" s="52"/>
      <c r="E43" s="52"/>
      <c r="F43" s="52"/>
    </row>
    <row r="44" spans="1:7" x14ac:dyDescent="0.2">
      <c r="A44" s="5"/>
      <c r="B44" s="5"/>
      <c r="C44" s="5"/>
    </row>
    <row r="45" spans="1:7" x14ac:dyDescent="0.2">
      <c r="A45" s="5"/>
      <c r="B45" s="5"/>
      <c r="C45" s="5"/>
      <c r="F45" s="18"/>
    </row>
    <row r="46" spans="1:7" x14ac:dyDescent="0.2">
      <c r="A46" s="5"/>
      <c r="B46" s="5"/>
      <c r="C46" s="5"/>
      <c r="F46" s="18"/>
    </row>
    <row r="47" spans="1:7" x14ac:dyDescent="0.2">
      <c r="A47" s="5"/>
      <c r="B47" s="5"/>
      <c r="C47" s="5"/>
    </row>
    <row r="48" spans="1:7" x14ac:dyDescent="0.2">
      <c r="A48" s="5"/>
      <c r="B48" s="5"/>
      <c r="C48" s="5"/>
    </row>
    <row r="49" spans="1:3" x14ac:dyDescent="0.2">
      <c r="A49" s="5"/>
      <c r="B49" s="5"/>
      <c r="C49" s="5"/>
    </row>
    <row r="50" spans="1:3" x14ac:dyDescent="0.2">
      <c r="A50" s="5"/>
      <c r="B50" s="5"/>
      <c r="C50" s="5"/>
    </row>
    <row r="51" spans="1:3" x14ac:dyDescent="0.2">
      <c r="A51" s="5"/>
      <c r="B51" s="5"/>
      <c r="C51" s="5"/>
    </row>
  </sheetData>
  <mergeCells count="20">
    <mergeCell ref="A43:F43"/>
    <mergeCell ref="A1:F1"/>
    <mergeCell ref="A3:C6"/>
    <mergeCell ref="D3:F4"/>
    <mergeCell ref="A20:C20"/>
    <mergeCell ref="A37:C37"/>
    <mergeCell ref="A35:C35"/>
    <mergeCell ref="E5:E6"/>
    <mergeCell ref="F5:F6"/>
    <mergeCell ref="D5:D6"/>
    <mergeCell ref="A11:C11"/>
    <mergeCell ref="A29:C29"/>
    <mergeCell ref="A8:C8"/>
    <mergeCell ref="A10:C10"/>
    <mergeCell ref="A30:C30"/>
    <mergeCell ref="A32:C32"/>
    <mergeCell ref="A33:C33"/>
    <mergeCell ref="A39:C39"/>
    <mergeCell ref="A41:C41"/>
    <mergeCell ref="A31:C31"/>
  </mergeCells>
  <phoneticPr fontId="2" type="noConversion"/>
  <pageMargins left="0.62992125984251968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1"/>
  <sheetViews>
    <sheetView zoomScaleNormal="100" workbookViewId="0">
      <selection activeCell="F39" sqref="F39:F41"/>
    </sheetView>
  </sheetViews>
  <sheetFormatPr baseColWidth="10" defaultColWidth="11.44140625" defaultRowHeight="10.199999999999999" x14ac:dyDescent="0.2"/>
  <cols>
    <col min="1" max="2" width="2.88671875" style="1" customWidth="1"/>
    <col min="3" max="3" width="22.5546875" style="1" customWidth="1"/>
    <col min="4" max="4" width="0.88671875" style="1" customWidth="1"/>
    <col min="5" max="7" width="15.88671875" style="1" customWidth="1"/>
    <col min="8" max="8" width="10" style="1" bestFit="1" customWidth="1"/>
    <col min="9" max="9" width="6.5546875" style="1" customWidth="1"/>
    <col min="10" max="16384" width="11.44140625" style="1"/>
  </cols>
  <sheetData>
    <row r="1" spans="1:12" ht="31.05" customHeight="1" x14ac:dyDescent="0.25">
      <c r="A1" s="38" t="s">
        <v>37</v>
      </c>
      <c r="B1" s="38"/>
      <c r="C1" s="38"/>
      <c r="D1" s="38"/>
      <c r="E1" s="38"/>
      <c r="F1" s="38"/>
      <c r="G1" s="38"/>
    </row>
    <row r="3" spans="1:12" ht="17.25" customHeight="1" x14ac:dyDescent="0.2">
      <c r="A3" s="39" t="s">
        <v>9</v>
      </c>
      <c r="B3" s="39"/>
      <c r="C3" s="40"/>
      <c r="D3" s="41"/>
      <c r="E3" s="44" t="s">
        <v>10</v>
      </c>
      <c r="F3" s="40"/>
      <c r="G3" s="40"/>
    </row>
    <row r="4" spans="1:12" ht="17.25" customHeight="1" x14ac:dyDescent="0.2">
      <c r="A4" s="42"/>
      <c r="B4" s="42"/>
      <c r="C4" s="42"/>
      <c r="D4" s="43"/>
      <c r="E4" s="45"/>
      <c r="F4" s="46"/>
      <c r="G4" s="46"/>
    </row>
    <row r="5" spans="1:12" ht="34.65" customHeight="1" x14ac:dyDescent="0.2">
      <c r="A5" s="42"/>
      <c r="B5" s="42"/>
      <c r="C5" s="42"/>
      <c r="D5" s="43"/>
      <c r="E5" s="44">
        <v>2022</v>
      </c>
      <c r="F5" s="44">
        <v>2023</v>
      </c>
      <c r="G5" s="49" t="s">
        <v>11</v>
      </c>
      <c r="H5" s="8"/>
    </row>
    <row r="6" spans="1:12" ht="17.25" customHeight="1" x14ac:dyDescent="0.2">
      <c r="A6" s="42"/>
      <c r="B6" s="42"/>
      <c r="C6" s="42"/>
      <c r="D6" s="43"/>
      <c r="E6" s="45"/>
      <c r="F6" s="45"/>
      <c r="G6" s="50"/>
      <c r="H6" s="8">
        <f>+E5</f>
        <v>2022</v>
      </c>
      <c r="I6" s="1">
        <f>+F5</f>
        <v>2023</v>
      </c>
    </row>
    <row r="7" spans="1:12" ht="13.2" x14ac:dyDescent="0.25">
      <c r="A7" s="9"/>
      <c r="B7" s="9"/>
      <c r="C7" s="9"/>
      <c r="D7" s="2"/>
      <c r="I7"/>
    </row>
    <row r="8" spans="1:12" x14ac:dyDescent="0.2">
      <c r="A8" s="37" t="s">
        <v>0</v>
      </c>
      <c r="B8" s="37"/>
      <c r="C8" s="37"/>
      <c r="D8" s="6"/>
      <c r="E8" s="14">
        <v>1016989</v>
      </c>
      <c r="F8" s="14">
        <v>1042418</v>
      </c>
      <c r="G8" s="13">
        <f>SUM(F8-E8)/E8%</f>
        <v>2.5004203585289519</v>
      </c>
      <c r="K8" s="31"/>
    </row>
    <row r="9" spans="1:12" ht="4.3499999999999996" customHeight="1" x14ac:dyDescent="0.2">
      <c r="A9" s="22"/>
      <c r="B9" s="22"/>
      <c r="C9" s="22"/>
      <c r="D9" s="6"/>
      <c r="E9" s="14"/>
      <c r="F9" s="14"/>
      <c r="G9" s="13"/>
      <c r="K9" s="31"/>
    </row>
    <row r="10" spans="1:12" x14ac:dyDescent="0.2">
      <c r="A10" s="37" t="s">
        <v>5</v>
      </c>
      <c r="B10" s="37"/>
      <c r="C10" s="37"/>
      <c r="D10" s="6"/>
      <c r="E10" s="14">
        <v>8228614</v>
      </c>
      <c r="F10" s="14">
        <v>8296429</v>
      </c>
      <c r="G10" s="13">
        <f>SUM(F10-E10)/E10%</f>
        <v>0.82413636123896439</v>
      </c>
      <c r="H10" s="12"/>
      <c r="I10" s="12"/>
      <c r="J10" s="12"/>
      <c r="K10" s="31"/>
    </row>
    <row r="11" spans="1:12" x14ac:dyDescent="0.2">
      <c r="A11" s="51" t="s">
        <v>8</v>
      </c>
      <c r="B11" s="51"/>
      <c r="C11" s="51"/>
      <c r="D11" s="6"/>
      <c r="E11" s="14"/>
      <c r="F11" s="14"/>
      <c r="G11" s="13"/>
      <c r="K11" s="31"/>
    </row>
    <row r="12" spans="1:12" x14ac:dyDescent="0.2">
      <c r="A12" s="23"/>
      <c r="B12" s="23"/>
      <c r="C12" s="22" t="s">
        <v>3</v>
      </c>
      <c r="D12" s="6"/>
      <c r="E12" s="14">
        <v>4960037</v>
      </c>
      <c r="F12" s="14">
        <v>4903524</v>
      </c>
      <c r="G12" s="13">
        <f t="shared" ref="G12:G18" si="0">SUM(F12-E12)/E12%</f>
        <v>-1.1393665006934424</v>
      </c>
      <c r="H12" s="25">
        <f>E12/$E$10</f>
        <v>0.6027791557606178</v>
      </c>
      <c r="I12" s="25">
        <f t="shared" ref="I12:I18" si="1">F12/$F$10</f>
        <v>0.59104031385069411</v>
      </c>
      <c r="K12" s="31"/>
    </row>
    <row r="13" spans="1:12" x14ac:dyDescent="0.2">
      <c r="A13" s="23"/>
      <c r="B13" s="23"/>
      <c r="C13" s="22" t="s">
        <v>4</v>
      </c>
      <c r="D13" s="6"/>
      <c r="E13" s="14">
        <v>2793431</v>
      </c>
      <c r="F13" s="14">
        <v>2720752</v>
      </c>
      <c r="G13" s="13">
        <f t="shared" si="0"/>
        <v>-2.6017825391069263</v>
      </c>
      <c r="H13" s="25">
        <f t="shared" ref="H13:H18" si="2">E13/$E$10</f>
        <v>0.33947770547992651</v>
      </c>
      <c r="I13" s="25">
        <f t="shared" si="1"/>
        <v>0.32794254009767337</v>
      </c>
      <c r="K13" s="31"/>
    </row>
    <row r="14" spans="1:12" x14ac:dyDescent="0.2">
      <c r="A14" s="23"/>
      <c r="B14" s="23"/>
      <c r="C14" s="22" t="s">
        <v>12</v>
      </c>
      <c r="D14" s="6"/>
      <c r="E14" s="14">
        <v>48336</v>
      </c>
      <c r="F14" s="14">
        <v>48169</v>
      </c>
      <c r="G14" s="13">
        <f t="shared" si="0"/>
        <v>-0.34549817941079114</v>
      </c>
      <c r="H14" s="25">
        <f t="shared" si="2"/>
        <v>5.8741362761699605E-3</v>
      </c>
      <c r="I14" s="25">
        <f t="shared" si="1"/>
        <v>5.8059919514769544E-3</v>
      </c>
      <c r="K14" s="31"/>
    </row>
    <row r="15" spans="1:12" ht="10.35" customHeight="1" x14ac:dyDescent="0.2">
      <c r="A15" s="23"/>
      <c r="B15" s="23"/>
      <c r="C15" s="22" t="s">
        <v>13</v>
      </c>
      <c r="D15" s="6"/>
      <c r="E15" s="14">
        <v>426810</v>
      </c>
      <c r="F15" s="14">
        <v>623984</v>
      </c>
      <c r="G15" s="13">
        <f t="shared" si="0"/>
        <v>46.197136899322878</v>
      </c>
      <c r="H15" s="25">
        <f t="shared" si="2"/>
        <v>5.1869002483285763E-2</v>
      </c>
      <c r="I15" s="25">
        <f t="shared" si="1"/>
        <v>7.5211154100155622E-2</v>
      </c>
      <c r="K15" s="31"/>
      <c r="L15" s="14"/>
    </row>
    <row r="16" spans="1:12" ht="10.35" customHeight="1" x14ac:dyDescent="0.2">
      <c r="A16" s="30"/>
      <c r="B16" s="30"/>
      <c r="C16" s="29" t="s">
        <v>30</v>
      </c>
      <c r="D16" s="6"/>
      <c r="E16" s="14">
        <v>310116</v>
      </c>
      <c r="F16" s="14">
        <v>430863</v>
      </c>
      <c r="G16" s="13">
        <f t="shared" si="0"/>
        <v>38.936075533026354</v>
      </c>
      <c r="H16" s="25">
        <f t="shared" si="2"/>
        <v>3.76875133527955E-2</v>
      </c>
      <c r="I16" s="25">
        <f t="shared" si="1"/>
        <v>5.1933548759351765E-2</v>
      </c>
      <c r="K16" s="31"/>
    </row>
    <row r="17" spans="1:12" ht="10.35" customHeight="1" x14ac:dyDescent="0.2">
      <c r="A17" s="30"/>
      <c r="B17" s="30"/>
      <c r="C17" s="29" t="s">
        <v>29</v>
      </c>
      <c r="D17" s="6"/>
      <c r="E17" s="14">
        <v>101977</v>
      </c>
      <c r="F17" s="14">
        <v>155575</v>
      </c>
      <c r="G17" s="13">
        <f t="shared" si="0"/>
        <v>52.558910342528215</v>
      </c>
      <c r="H17" s="25">
        <f t="shared" si="2"/>
        <v>1.2392974078016055E-2</v>
      </c>
      <c r="I17" s="25">
        <f t="shared" si="1"/>
        <v>1.8752043801013665E-2</v>
      </c>
      <c r="J17" s="17"/>
      <c r="K17" s="31"/>
      <c r="L17" s="14"/>
    </row>
    <row r="18" spans="1:12" ht="10.35" customHeight="1" x14ac:dyDescent="0.2">
      <c r="A18" s="27"/>
      <c r="B18" s="27"/>
      <c r="C18" s="26" t="s">
        <v>31</v>
      </c>
      <c r="D18" s="6"/>
      <c r="E18" s="14">
        <v>115288</v>
      </c>
      <c r="F18" s="14">
        <v>191652</v>
      </c>
      <c r="G18" s="13">
        <f t="shared" si="0"/>
        <v>66.237596280618959</v>
      </c>
      <c r="H18" s="25">
        <f t="shared" si="2"/>
        <v>1.4010621958935003E-2</v>
      </c>
      <c r="I18" s="25">
        <f t="shared" si="1"/>
        <v>2.3100541208753791E-2</v>
      </c>
      <c r="K18" s="31"/>
    </row>
    <row r="19" spans="1:12" ht="4.3499999999999996" customHeight="1" x14ac:dyDescent="0.2">
      <c r="A19" s="23"/>
      <c r="B19" s="23"/>
      <c r="C19" s="22"/>
      <c r="D19" s="6"/>
      <c r="E19" s="14"/>
      <c r="F19" s="14"/>
      <c r="G19" s="13"/>
      <c r="H19" s="25"/>
      <c r="I19" s="28"/>
      <c r="K19" s="31"/>
    </row>
    <row r="20" spans="1:12" ht="10.35" customHeight="1" x14ac:dyDescent="0.2">
      <c r="A20" s="37" t="s">
        <v>14</v>
      </c>
      <c r="B20" s="37"/>
      <c r="C20" s="37"/>
      <c r="D20" s="6"/>
      <c r="E20" s="14">
        <v>8093960</v>
      </c>
      <c r="F20" s="14">
        <v>8152430</v>
      </c>
      <c r="G20" s="13">
        <f t="shared" ref="G20:G25" si="3">SUM(F20-E20)/E20%</f>
        <v>0.72239052330379683</v>
      </c>
      <c r="H20" s="25">
        <f>E20/$E$10</f>
        <v>0.98363588327268725</v>
      </c>
      <c r="I20" s="25">
        <f>F20/$F$10</f>
        <v>0.98264325530900098</v>
      </c>
      <c r="K20" s="31"/>
    </row>
    <row r="21" spans="1:12" ht="10.35" customHeight="1" x14ac:dyDescent="0.2">
      <c r="A21" s="23"/>
      <c r="B21" s="23" t="s">
        <v>15</v>
      </c>
      <c r="C21" s="22" t="s">
        <v>16</v>
      </c>
      <c r="D21" s="6"/>
      <c r="E21" s="14">
        <v>73497</v>
      </c>
      <c r="F21" s="14">
        <v>67638</v>
      </c>
      <c r="G21" s="13">
        <f t="shared" si="3"/>
        <v>-7.9717539491407807</v>
      </c>
      <c r="H21" s="25">
        <f t="shared" ref="H21:H28" si="4">E21/$E$10</f>
        <v>8.9318808732552039E-3</v>
      </c>
      <c r="I21" s="25">
        <f t="shared" ref="I21:I28" si="5">F21/$F$10</f>
        <v>8.15266423662518E-3</v>
      </c>
      <c r="K21" s="31"/>
    </row>
    <row r="22" spans="1:12" ht="10.35" customHeight="1" x14ac:dyDescent="0.2">
      <c r="A22" s="16"/>
      <c r="B22" s="16"/>
      <c r="C22" s="16" t="s">
        <v>17</v>
      </c>
      <c r="D22" s="6"/>
      <c r="E22" s="14">
        <v>317066</v>
      </c>
      <c r="F22" s="14">
        <v>285233</v>
      </c>
      <c r="G22" s="13">
        <f t="shared" si="3"/>
        <v>-10.039865516958615</v>
      </c>
      <c r="H22" s="25">
        <f t="shared" si="4"/>
        <v>3.8532127038648306E-2</v>
      </c>
      <c r="I22" s="25">
        <f t="shared" si="5"/>
        <v>3.438021346292483E-2</v>
      </c>
      <c r="K22" s="31"/>
    </row>
    <row r="23" spans="1:12" ht="10.35" customHeight="1" x14ac:dyDescent="0.2">
      <c r="A23" s="16"/>
      <c r="B23" s="16"/>
      <c r="C23" s="16" t="s">
        <v>18</v>
      </c>
      <c r="D23" s="6"/>
      <c r="E23" s="14">
        <v>403202</v>
      </c>
      <c r="F23" s="14">
        <v>362789</v>
      </c>
      <c r="G23" s="13">
        <f t="shared" si="3"/>
        <v>-10.023015758850402</v>
      </c>
      <c r="H23" s="25">
        <f t="shared" si="4"/>
        <v>4.8999989548665183E-2</v>
      </c>
      <c r="I23" s="25">
        <f t="shared" si="5"/>
        <v>4.3728331791907098E-2</v>
      </c>
      <c r="J23" s="14"/>
      <c r="K23" s="31"/>
    </row>
    <row r="24" spans="1:12" ht="10.35" customHeight="1" x14ac:dyDescent="0.2">
      <c r="A24" s="16"/>
      <c r="B24" s="16"/>
      <c r="C24" s="16" t="s">
        <v>19</v>
      </c>
      <c r="D24" s="6"/>
      <c r="E24" s="14">
        <v>1667754</v>
      </c>
      <c r="F24" s="14">
        <v>1546521</v>
      </c>
      <c r="G24" s="13">
        <f t="shared" si="3"/>
        <v>-7.2692375494227566</v>
      </c>
      <c r="H24" s="25">
        <f t="shared" si="4"/>
        <v>0.20267738892600867</v>
      </c>
      <c r="I24" s="25">
        <f t="shared" si="5"/>
        <v>0.1864080316965287</v>
      </c>
      <c r="J24" s="14"/>
      <c r="K24" s="31"/>
    </row>
    <row r="25" spans="1:12" ht="10.35" customHeight="1" x14ac:dyDescent="0.2">
      <c r="A25" s="16"/>
      <c r="B25" s="16"/>
      <c r="C25" s="16" t="s">
        <v>20</v>
      </c>
      <c r="D25" s="6"/>
      <c r="E25" s="14">
        <v>1994022</v>
      </c>
      <c r="F25" s="14">
        <v>1917975</v>
      </c>
      <c r="G25" s="13">
        <f t="shared" si="3"/>
        <v>-3.8137492966476798</v>
      </c>
      <c r="H25" s="25">
        <f t="shared" si="4"/>
        <v>0.24232780879015592</v>
      </c>
      <c r="I25" s="25">
        <f t="shared" si="5"/>
        <v>0.23118078874658002</v>
      </c>
      <c r="K25" s="31"/>
    </row>
    <row r="26" spans="1:12" ht="10.35" customHeight="1" x14ac:dyDescent="0.2">
      <c r="A26" s="22"/>
      <c r="B26" s="22"/>
      <c r="C26" s="22" t="s">
        <v>21</v>
      </c>
      <c r="D26" s="6"/>
      <c r="E26" s="14">
        <v>3487403</v>
      </c>
      <c r="F26" s="14">
        <v>3744566</v>
      </c>
      <c r="G26" s="13">
        <f>SUM(F26-E26)/E26%</f>
        <v>7.3740545615175535</v>
      </c>
      <c r="H26" s="25">
        <f t="shared" si="4"/>
        <v>0.42381414415599028</v>
      </c>
      <c r="I26" s="25">
        <f t="shared" si="5"/>
        <v>0.45134671796745324</v>
      </c>
      <c r="K26" s="31"/>
    </row>
    <row r="27" spans="1:12" ht="10.35" customHeight="1" x14ac:dyDescent="0.2">
      <c r="A27" s="29"/>
      <c r="B27" s="29"/>
      <c r="C27" s="29" t="s">
        <v>35</v>
      </c>
      <c r="D27" s="6"/>
      <c r="E27" s="14">
        <v>974696</v>
      </c>
      <c r="F27" s="33">
        <v>930889</v>
      </c>
      <c r="G27" s="13">
        <f>SUM(F27-E27)/E27%</f>
        <v>-4.4944269803097585</v>
      </c>
      <c r="H27" s="25">
        <f t="shared" si="4"/>
        <v>0.11845202606417071</v>
      </c>
      <c r="I27" s="25">
        <f t="shared" si="5"/>
        <v>0.11220357577941063</v>
      </c>
      <c r="K27" s="31"/>
    </row>
    <row r="28" spans="1:12" ht="10.35" customHeight="1" x14ac:dyDescent="0.2">
      <c r="A28" s="32"/>
      <c r="B28" s="32"/>
      <c r="C28" s="32" t="s">
        <v>34</v>
      </c>
      <c r="D28" s="6"/>
      <c r="E28" s="14">
        <v>529433</v>
      </c>
      <c r="F28" s="33">
        <v>877147</v>
      </c>
      <c r="G28" s="13">
        <f t="shared" ref="G28" si="6">SUM(F28-E28)/E28%</f>
        <v>65.676676746632722</v>
      </c>
      <c r="H28" s="25">
        <f t="shared" si="4"/>
        <v>6.434048309958397E-2</v>
      </c>
      <c r="I28" s="25">
        <f t="shared" si="5"/>
        <v>0.10572584903697724</v>
      </c>
      <c r="K28" s="31"/>
    </row>
    <row r="29" spans="1:12" ht="4.3499999999999996" customHeight="1" x14ac:dyDescent="0.2">
      <c r="A29" s="37"/>
      <c r="B29" s="37"/>
      <c r="C29" s="37"/>
      <c r="D29" s="6"/>
      <c r="E29" s="14"/>
      <c r="F29" s="14"/>
      <c r="G29" s="13"/>
      <c r="K29" s="31"/>
    </row>
    <row r="30" spans="1:12" ht="10.35" customHeight="1" x14ac:dyDescent="0.2">
      <c r="A30" s="36" t="s">
        <v>1</v>
      </c>
      <c r="B30" s="36"/>
      <c r="C30" s="36"/>
      <c r="D30" s="6"/>
      <c r="E30" s="14">
        <v>13894</v>
      </c>
      <c r="F30" s="14">
        <v>14342</v>
      </c>
      <c r="G30" s="13">
        <f>SUM(F30-E30)/E30%</f>
        <v>3.2244134158629625</v>
      </c>
      <c r="H30" s="25">
        <f>E30/$E$35</f>
        <v>1.3130794870503278E-3</v>
      </c>
      <c r="I30" s="25">
        <f>F30/$F$35</f>
        <v>1.3401849533729265E-3</v>
      </c>
      <c r="K30" s="31"/>
    </row>
    <row r="31" spans="1:12" x14ac:dyDescent="0.2">
      <c r="A31" s="37" t="s">
        <v>2</v>
      </c>
      <c r="B31" s="37"/>
      <c r="C31" s="37"/>
      <c r="D31" s="6"/>
      <c r="E31" s="14">
        <v>554770</v>
      </c>
      <c r="F31" s="14">
        <v>569760</v>
      </c>
      <c r="G31" s="13">
        <f>SUM(F31-E31)/E31%</f>
        <v>2.7020206572092942</v>
      </c>
      <c r="H31" s="25">
        <f>E31/$E$35</f>
        <v>5.2429617606946186E-2</v>
      </c>
      <c r="I31" s="25">
        <f>F31/$F$35</f>
        <v>5.3241094619562029E-2</v>
      </c>
      <c r="K31" s="31"/>
    </row>
    <row r="32" spans="1:12" ht="10.35" customHeight="1" x14ac:dyDescent="0.2">
      <c r="A32" s="36" t="s">
        <v>7</v>
      </c>
      <c r="B32" s="36"/>
      <c r="C32" s="36"/>
      <c r="D32" s="6"/>
      <c r="E32" s="14">
        <v>707840</v>
      </c>
      <c r="F32" s="14">
        <v>717732</v>
      </c>
      <c r="G32" s="13">
        <f>SUM(F32-E32)/E32%</f>
        <v>1.3974909584086801</v>
      </c>
      <c r="H32" s="25">
        <f>E32/$E$35</f>
        <v>6.6895795603404626E-2</v>
      </c>
      <c r="I32" s="25">
        <f>F32/$F$35</f>
        <v>6.7068304766019896E-2</v>
      </c>
      <c r="K32" s="31"/>
    </row>
    <row r="33" spans="1:11" x14ac:dyDescent="0.2">
      <c r="A33" s="37" t="s">
        <v>22</v>
      </c>
      <c r="B33" s="37"/>
      <c r="C33" s="37"/>
      <c r="D33" s="6"/>
      <c r="E33" s="14">
        <v>59126</v>
      </c>
      <c r="F33" s="14">
        <v>60827</v>
      </c>
      <c r="G33" s="13">
        <f>SUM(F33-E33)/E33%</f>
        <v>2.876906944491425</v>
      </c>
      <c r="H33" s="25">
        <f>E33/$E$35</f>
        <v>5.5878176012190642E-3</v>
      </c>
      <c r="I33" s="25">
        <f>F33/$F$35</f>
        <v>5.6839652878827914E-3</v>
      </c>
      <c r="K33" s="31"/>
    </row>
    <row r="34" spans="1:11" ht="9.9" customHeight="1" x14ac:dyDescent="0.2">
      <c r="A34" s="8"/>
      <c r="B34" s="8"/>
      <c r="C34" s="8"/>
      <c r="D34" s="3"/>
      <c r="E34" s="14"/>
      <c r="F34" s="14"/>
      <c r="G34" s="13"/>
      <c r="H34" s="25"/>
      <c r="I34" s="25"/>
      <c r="K34" s="31"/>
    </row>
    <row r="35" spans="1:11" s="4" customFormat="1" x14ac:dyDescent="0.2">
      <c r="A35" s="48" t="s">
        <v>6</v>
      </c>
      <c r="B35" s="48"/>
      <c r="C35" s="48"/>
      <c r="D35" s="7"/>
      <c r="E35" s="15">
        <v>10581233</v>
      </c>
      <c r="F35" s="15">
        <v>10701508</v>
      </c>
      <c r="G35" s="24">
        <f t="shared" ref="G35:G37" si="7">SUM(F35-E35)/E35%</f>
        <v>1.1366822751185992</v>
      </c>
      <c r="H35" s="25">
        <f t="shared" ref="H35" si="8">E35/$E$35</f>
        <v>1</v>
      </c>
      <c r="I35" s="25">
        <f>F35/$F$35</f>
        <v>1</v>
      </c>
      <c r="K35" s="31"/>
    </row>
    <row r="36" spans="1:11" x14ac:dyDescent="0.2">
      <c r="D36" s="3"/>
      <c r="G36" s="13"/>
      <c r="K36" s="31"/>
    </row>
    <row r="37" spans="1:11" x14ac:dyDescent="0.2">
      <c r="A37" s="47" t="s">
        <v>23</v>
      </c>
      <c r="B37" s="47"/>
      <c r="C37" s="47"/>
      <c r="D37" s="11"/>
      <c r="E37" s="15">
        <v>1470246</v>
      </c>
      <c r="F37" s="15">
        <v>1505565</v>
      </c>
      <c r="G37" s="24">
        <f t="shared" si="7"/>
        <v>2.4022510518647899</v>
      </c>
      <c r="K37" s="31"/>
    </row>
    <row r="38" spans="1:11" x14ac:dyDescent="0.2">
      <c r="A38" s="5"/>
      <c r="B38" s="5"/>
      <c r="C38" s="5"/>
      <c r="D38" s="5"/>
      <c r="E38" s="10"/>
      <c r="F38" s="10"/>
    </row>
    <row r="39" spans="1:11" x14ac:dyDescent="0.2">
      <c r="A39" s="37" t="s">
        <v>24</v>
      </c>
      <c r="B39" s="37"/>
      <c r="C39" s="37"/>
      <c r="D39" s="5"/>
      <c r="E39" s="20">
        <v>805</v>
      </c>
      <c r="F39" s="34">
        <v>812</v>
      </c>
      <c r="G39" s="19" t="s">
        <v>26</v>
      </c>
    </row>
    <row r="40" spans="1:11" ht="4.3499999999999996" customHeight="1" x14ac:dyDescent="0.2">
      <c r="A40" s="22"/>
      <c r="B40" s="22"/>
      <c r="C40" s="22"/>
      <c r="D40" s="5"/>
      <c r="E40" s="21"/>
      <c r="F40" s="35"/>
    </row>
    <row r="41" spans="1:11" x14ac:dyDescent="0.2">
      <c r="A41" s="37" t="s">
        <v>25</v>
      </c>
      <c r="B41" s="37"/>
      <c r="C41" s="37"/>
      <c r="D41" s="5"/>
      <c r="E41" s="20">
        <v>626</v>
      </c>
      <c r="F41" s="34">
        <v>630</v>
      </c>
      <c r="G41" s="19" t="s">
        <v>26</v>
      </c>
    </row>
    <row r="42" spans="1:11" x14ac:dyDescent="0.2">
      <c r="A42" s="5"/>
      <c r="B42" s="5"/>
      <c r="C42" s="5"/>
      <c r="D42" s="5"/>
      <c r="E42" s="14"/>
      <c r="F42" s="14"/>
      <c r="G42" s="14"/>
    </row>
    <row r="43" spans="1:11" x14ac:dyDescent="0.2">
      <c r="A43" s="5"/>
      <c r="B43" s="5"/>
      <c r="C43" s="5"/>
      <c r="D43" s="5"/>
    </row>
    <row r="44" spans="1:11" x14ac:dyDescent="0.2">
      <c r="A44" s="5"/>
      <c r="B44" s="5"/>
      <c r="C44" s="5"/>
      <c r="D44" s="5"/>
      <c r="E44" s="14">
        <f>SUM(E12:E14)</f>
        <v>7801804</v>
      </c>
      <c r="F44" s="14">
        <f>SUM(F12:F14)</f>
        <v>7672445</v>
      </c>
    </row>
    <row r="45" spans="1:11" x14ac:dyDescent="0.2">
      <c r="A45" s="5"/>
      <c r="B45" s="5"/>
      <c r="C45" s="5" t="s">
        <v>33</v>
      </c>
      <c r="D45" s="5"/>
      <c r="E45" s="14">
        <f>E10-E44</f>
        <v>426810</v>
      </c>
      <c r="F45" s="14">
        <f>F10-F44</f>
        <v>623984</v>
      </c>
      <c r="G45" s="18"/>
    </row>
    <row r="46" spans="1:11" x14ac:dyDescent="0.2">
      <c r="A46" s="5"/>
      <c r="B46" s="5"/>
      <c r="C46" s="5"/>
      <c r="D46" s="5"/>
      <c r="G46" s="18"/>
    </row>
    <row r="47" spans="1:11" x14ac:dyDescent="0.2">
      <c r="A47" s="5"/>
      <c r="B47" s="5"/>
      <c r="C47" s="5"/>
      <c r="D47" s="5"/>
    </row>
    <row r="48" spans="1:11" x14ac:dyDescent="0.2">
      <c r="A48" s="5"/>
      <c r="B48" s="5"/>
      <c r="C48" s="5"/>
      <c r="D48" s="5"/>
    </row>
    <row r="49" spans="1:4" x14ac:dyDescent="0.2">
      <c r="A49" s="5"/>
      <c r="B49" s="5"/>
      <c r="C49" s="5"/>
      <c r="D49" s="5"/>
    </row>
    <row r="50" spans="1:4" x14ac:dyDescent="0.2">
      <c r="A50" s="5"/>
      <c r="B50" s="5"/>
      <c r="C50" s="5"/>
      <c r="D50" s="5"/>
    </row>
    <row r="51" spans="1:4" x14ac:dyDescent="0.2">
      <c r="A51" s="5"/>
      <c r="B51" s="5"/>
      <c r="C51" s="5"/>
      <c r="D51" s="5"/>
    </row>
  </sheetData>
  <mergeCells count="19">
    <mergeCell ref="A30:C30"/>
    <mergeCell ref="A1:G1"/>
    <mergeCell ref="A3:D6"/>
    <mergeCell ref="E3:G4"/>
    <mergeCell ref="E5:E6"/>
    <mergeCell ref="F5:F6"/>
    <mergeCell ref="G5:G6"/>
    <mergeCell ref="A8:C8"/>
    <mergeCell ref="A10:C10"/>
    <mergeCell ref="A11:C11"/>
    <mergeCell ref="A20:C20"/>
    <mergeCell ref="A29:C29"/>
    <mergeCell ref="A41:C41"/>
    <mergeCell ref="A31:C31"/>
    <mergeCell ref="A32:C32"/>
    <mergeCell ref="A33:C33"/>
    <mergeCell ref="A35:C35"/>
    <mergeCell ref="A37:C37"/>
    <mergeCell ref="A39:C39"/>
  </mergeCells>
  <pageMargins left="0.62992125984251968" right="0.59055118110236227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PM_Tabelle</vt:lpstr>
      <vt:lpstr>Arbeitstabelle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Gründel, Jasmin (LfStat)</cp:lastModifiedBy>
  <cp:lastPrinted>2023-04-19T09:56:48Z</cp:lastPrinted>
  <dcterms:created xsi:type="dcterms:W3CDTF">2007-06-01T14:55:06Z</dcterms:created>
  <dcterms:modified xsi:type="dcterms:W3CDTF">2023-05-04T07:21:30Z</dcterms:modified>
</cp:coreProperties>
</file>