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filterPrivacy="1" backupFile="1" codeName="DieseArbeitsmappe"/>
  <xr:revisionPtr revIDLastSave="0" documentId="13_ncr:1_{4CA800E4-30DD-4747-B8A1-E967545C82BC}" xr6:coauthVersionLast="36" xr6:coauthVersionMax="36" xr10:uidLastSave="{00000000-0000-0000-0000-000000000000}"/>
  <bookViews>
    <workbookView xWindow="14400" yWindow="36" windowWidth="14400" windowHeight="14616" xr2:uid="{00000000-000D-0000-FFFF-FFFF00000000}"/>
  </bookViews>
  <sheets>
    <sheet name="2022" sheetId="3" r:id="rId1"/>
  </sheets>
  <calcPr calcId="191029"/>
</workbook>
</file>

<file path=xl/calcChain.xml><?xml version="1.0" encoding="utf-8"?>
<calcChain xmlns="http://schemas.openxmlformats.org/spreadsheetml/2006/main">
  <c r="M16" i="3" l="1"/>
  <c r="M15" i="3"/>
  <c r="M14" i="3"/>
  <c r="M13" i="3"/>
  <c r="M12" i="3"/>
  <c r="M17" i="3"/>
  <c r="M18" i="3"/>
  <c r="M11" i="3"/>
  <c r="G11" i="3"/>
  <c r="G18" i="3"/>
  <c r="G17" i="3"/>
  <c r="G16" i="3"/>
  <c r="G15" i="3"/>
  <c r="G14" i="3"/>
  <c r="G13" i="3"/>
  <c r="G12" i="3"/>
</calcChain>
</file>

<file path=xl/sharedStrings.xml><?xml version="1.0" encoding="utf-8"?>
<sst xmlns="http://schemas.openxmlformats.org/spreadsheetml/2006/main" count="25" uniqueCount="25">
  <si>
    <t>1 000 m³</t>
  </si>
  <si>
    <t>Wasseraufkommen
und -verwendung</t>
  </si>
  <si>
    <t>Abwasserentsorgung</t>
  </si>
  <si>
    <t>ins-
gesamt</t>
  </si>
  <si>
    <t>ein-
gesetztes
 Frisch-
wasser</t>
  </si>
  <si>
    <t>Weiterleitung</t>
  </si>
  <si>
    <t>in betriebs-
eigene Ab-
wasserbe-
handlungs-
anlagen</t>
  </si>
  <si>
    <t>in die
öffentliche
Kanali-
sation/
an andere
Betriebe</t>
  </si>
  <si>
    <t xml:space="preserve"> </t>
  </si>
  <si>
    <t xml:space="preserve">Reg. Bez.
</t>
  </si>
  <si>
    <t>Bayern</t>
  </si>
  <si>
    <t>Oberbayern</t>
  </si>
  <si>
    <t>Mittelfranken</t>
  </si>
  <si>
    <t>Niederbayern</t>
  </si>
  <si>
    <t>Oberpfalz</t>
  </si>
  <si>
    <t>Oberfranken</t>
  </si>
  <si>
    <t>Unterfranken</t>
  </si>
  <si>
    <t>Schwaben</t>
  </si>
  <si>
    <t>Verbleib des Abwassers insgesamt</t>
  </si>
  <si>
    <t xml:space="preserve">1) Einschließlich innerbetrieblich genutztes Niederschlagswasser. </t>
  </si>
  <si>
    <t>Direkt-
einleitung</t>
  </si>
  <si>
    <t>* vorläufige Ergebnisse</t>
  </si>
  <si>
    <t>Nicht-öffentliche Wasserversorgung in Bayern nach Regierungsbezirke Berichtsjahr 2022*</t>
  </si>
  <si>
    <r>
      <t>darunter Eigen-
gewinnung</t>
    </r>
    <r>
      <rPr>
        <vertAlign val="superscript"/>
        <sz val="6"/>
        <rFont val="Arial"/>
        <family val="2"/>
      </rPr>
      <t>1)</t>
    </r>
  </si>
  <si>
    <t xml:space="preserve">© Bayerisches Landesamt für Statistik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</si>
</sst>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&quot;Fehler-positive Zahl&quot;;&quot;Fehler-negative Zahl&quot;;&quot;Fehler-Nullwert&quot;;&quot;Fehler-Text&quot;"/>
    <numFmt numFmtId="165" formatCode="\x\ \ ;\x\ \ ;\x\ \ ;@"/>
    <numFmt numFmtId="166" formatCode="#\ ###\ ##0\ \ ;\-\ #\ ###\ ##0\ \ ;\–\ \ "/>
    <numFmt numFmtId="167" formatCode="#\ ###\ ##0.0\ \ ;\-\ #\ ###\ ##0.0\ \ ;\–\ \ "/>
    <numFmt numFmtId="168" formatCode="#\ ###\ ##0.00\ \ ;\-\ #\ ###\ ##0.00\ \ ;\–\ \ "/>
    <numFmt numFmtId="169" formatCode="#\ ###\ ##0\r\ ;\-\ #\ ###\ ##0\r\ ;\–\ \ ;@"/>
    <numFmt numFmtId="170" formatCode="#\ ###\ ##0&quot;s&quot;;\-\ #\ ###\ ##0&quot;s&quot;;\–\ \ ;@"/>
    <numFmt numFmtId="171" formatCode="#\ ###\ ##0,,\ \ ;\-\ #\ ###\ ##0,,\ \ ;\–\ \ "/>
    <numFmt numFmtId="172" formatCode="#\ ###\ ##0,\ \ ;\-\ #\ ###\ ##0,\ \ ;\–\ \ "/>
    <numFmt numFmtId="173" formatCode="#\ ###\ ##0\ \ ;\-\ #\ ###\ ##0\ \ ;\–\ \ ;@"/>
    <numFmt numFmtId="174" formatCode="#\ ###\ ##0\p;\-\ #\ ###\ ##0\p;\–\ \ ;@"/>
    <numFmt numFmtId="175" formatCode="\•\ \ ;\•\ \ ;\•\ \ ;\•\ \ "/>
    <numFmt numFmtId="176" formatCode="\(#\ ###\ ##0.0#\)\ ;\(\-\ #\ ###\ ##0.0#\)\ ;&quot;/  &quot;;@"/>
    <numFmt numFmtId="177" formatCode="\(#\ ###\ ##0\)\ ;\(\-\ #\ ###\ ##0\)\ ;&quot;/  &quot;;@"/>
    <numFmt numFmtId="178" formatCode="#\ ###\ ##0.0#\r\ ;\-\ #\ ###\ ##0.0#\r\ ;\–\ \ ;@"/>
    <numFmt numFmtId="179" formatCode="#\ ###\ ##0.0#&quot;s&quot;;\-\ #\ ###\ ##0.0#&quot;s&quot;;\–\ \ ;@"/>
    <numFmt numFmtId="180" formatCode="#\ ###\ ##0.0#\p;\-\ #\ ###\ ##0.0#\p;\–\ \ ;@"/>
    <numFmt numFmtId="181" formatCode=";;;@\ *."/>
    <numFmt numFmtId="182" formatCode="#\ ###\ ##0\ \ ;\-#\ ###\ ##0\ \ ;\-\ \ ;\.\ \ "/>
  </numFmts>
  <fonts count="10" x14ac:knownFonts="1">
    <font>
      <sz val="6"/>
      <name val="Jahrbuch"/>
    </font>
    <font>
      <sz val="6"/>
      <name val="Jahrbuch"/>
      <family val="2"/>
    </font>
    <font>
      <b/>
      <sz val="10"/>
      <name val="Jahrbuch"/>
      <family val="2"/>
    </font>
    <font>
      <b/>
      <sz val="9"/>
      <name val="Jahrbuch"/>
      <family val="2"/>
    </font>
    <font>
      <b/>
      <sz val="8"/>
      <name val="Jahrbuch"/>
      <family val="2"/>
    </font>
    <font>
      <i/>
      <sz val="6"/>
      <name val="Jahrbuch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7">
    <xf numFmtId="173" fontId="0" fillId="0" borderId="0">
      <alignment vertical="center"/>
    </xf>
    <xf numFmtId="166" fontId="1" fillId="0" borderId="0">
      <alignment vertical="center"/>
    </xf>
    <xf numFmtId="167" fontId="1" fillId="0" borderId="0">
      <alignment vertical="center"/>
    </xf>
    <xf numFmtId="168" fontId="1" fillId="0" borderId="0">
      <alignment vertical="center"/>
    </xf>
    <xf numFmtId="166" fontId="5" fillId="0" borderId="0">
      <alignment vertical="center"/>
    </xf>
    <xf numFmtId="167" fontId="5" fillId="0" borderId="0">
      <alignment vertical="center"/>
    </xf>
    <xf numFmtId="168" fontId="5" fillId="0" borderId="0">
      <alignment vertical="center"/>
    </xf>
    <xf numFmtId="178" fontId="1" fillId="0" borderId="0">
      <alignment vertical="center"/>
    </xf>
    <xf numFmtId="169" fontId="1" fillId="0" borderId="0">
      <alignment vertical="center"/>
    </xf>
    <xf numFmtId="175" fontId="1" fillId="0" borderId="0">
      <alignment horizontal="right" vertical="center"/>
    </xf>
    <xf numFmtId="179" fontId="1" fillId="0" borderId="0">
      <alignment vertical="center"/>
    </xf>
    <xf numFmtId="170" fontId="1" fillId="0" borderId="0">
      <alignment vertical="center"/>
    </xf>
    <xf numFmtId="171" fontId="1" fillId="0" borderId="0">
      <alignment vertical="center"/>
    </xf>
    <xf numFmtId="172" fontId="1" fillId="0" borderId="0">
      <alignment vertical="center"/>
    </xf>
    <xf numFmtId="164" fontId="1" fillId="0" borderId="0">
      <alignment vertical="center"/>
    </xf>
    <xf numFmtId="176" fontId="1" fillId="0" borderId="0">
      <alignment vertical="center"/>
    </xf>
    <xf numFmtId="177" fontId="1" fillId="0" borderId="0">
      <alignment vertical="center"/>
    </xf>
    <xf numFmtId="165" fontId="1" fillId="0" borderId="0">
      <alignment vertical="center"/>
    </xf>
    <xf numFmtId="181" fontId="1" fillId="0" borderId="0">
      <alignment horizontal="distributed" vertical="center"/>
    </xf>
    <xf numFmtId="1" fontId="2" fillId="0" borderId="0">
      <alignment vertical="center"/>
    </xf>
    <xf numFmtId="1" fontId="4" fillId="0" borderId="0">
      <alignment vertical="center"/>
    </xf>
    <xf numFmtId="1" fontId="3" fillId="0" borderId="0">
      <alignment vertical="center"/>
    </xf>
    <xf numFmtId="180" fontId="1" fillId="0" borderId="0">
      <alignment vertical="center"/>
    </xf>
    <xf numFmtId="174" fontId="1" fillId="0" borderId="0">
      <alignment vertical="center"/>
    </xf>
    <xf numFmtId="182" fontId="1" fillId="0" borderId="0">
      <alignment horizontal="right" vertical="center"/>
    </xf>
    <xf numFmtId="0" fontId="6" fillId="0" borderId="2">
      <alignment horizontal="right" vertical="center" wrapText="1"/>
    </xf>
    <xf numFmtId="173" fontId="1" fillId="0" borderId="0">
      <alignment vertical="center"/>
    </xf>
  </cellStyleXfs>
  <cellXfs count="32">
    <xf numFmtId="173" fontId="0" fillId="0" borderId="0" xfId="0">
      <alignment vertical="center"/>
    </xf>
    <xf numFmtId="173" fontId="0" fillId="0" borderId="0" xfId="0">
      <alignment vertical="center"/>
    </xf>
    <xf numFmtId="173" fontId="1" fillId="0" borderId="0" xfId="0" applyFont="1" applyFill="1">
      <alignment vertical="center"/>
    </xf>
    <xf numFmtId="173" fontId="1" fillId="0" borderId="0" xfId="0" applyFont="1">
      <alignment vertical="center"/>
    </xf>
    <xf numFmtId="173" fontId="0" fillId="0" borderId="0" xfId="0" applyFill="1">
      <alignment vertical="center"/>
    </xf>
    <xf numFmtId="173" fontId="7" fillId="0" borderId="1" xfId="0" applyFont="1" applyBorder="1" applyAlignment="1">
      <alignment horizontal="left" vertical="center"/>
    </xf>
    <xf numFmtId="173" fontId="8" fillId="0" borderId="5" xfId="0" applyFont="1" applyFill="1" applyBorder="1" applyAlignment="1">
      <alignment horizontal="center" vertical="center" wrapText="1"/>
    </xf>
    <xf numFmtId="173" fontId="8" fillId="0" borderId="6" xfId="0" applyFont="1" applyFill="1" applyBorder="1" applyAlignment="1">
      <alignment horizontal="center" vertical="center" wrapText="1"/>
    </xf>
    <xf numFmtId="173" fontId="8" fillId="0" borderId="10" xfId="0" applyFont="1" applyFill="1" applyBorder="1" applyAlignment="1">
      <alignment horizontal="center" vertical="center" wrapText="1"/>
    </xf>
    <xf numFmtId="173" fontId="8" fillId="0" borderId="5" xfId="0" applyFont="1" applyFill="1" applyBorder="1" applyAlignment="1">
      <alignment horizontal="center" vertical="center"/>
    </xf>
    <xf numFmtId="173" fontId="8" fillId="0" borderId="6" xfId="0" applyFont="1" applyFill="1" applyBorder="1" applyAlignment="1">
      <alignment horizontal="center" vertical="center"/>
    </xf>
    <xf numFmtId="173" fontId="8" fillId="0" borderId="10" xfId="0" applyFont="1" applyFill="1" applyBorder="1" applyAlignment="1">
      <alignment horizontal="center" vertical="center"/>
    </xf>
    <xf numFmtId="173" fontId="8" fillId="0" borderId="0" xfId="0" applyFont="1" applyFill="1" applyBorder="1" applyAlignment="1">
      <alignment horizontal="center" vertical="center" wrapText="1"/>
    </xf>
    <xf numFmtId="173" fontId="8" fillId="0" borderId="2" xfId="0" applyFont="1" applyFill="1" applyBorder="1" applyAlignment="1">
      <alignment horizontal="center" vertical="center" wrapText="1"/>
    </xf>
    <xf numFmtId="173" fontId="8" fillId="0" borderId="11" xfId="0" applyFont="1" applyFill="1" applyBorder="1" applyAlignment="1">
      <alignment horizontal="center" vertical="center"/>
    </xf>
    <xf numFmtId="173" fontId="8" fillId="0" borderId="1" xfId="0" applyFont="1" applyFill="1" applyBorder="1" applyAlignment="1">
      <alignment horizontal="center" vertical="center"/>
    </xf>
    <xf numFmtId="173" fontId="8" fillId="0" borderId="7" xfId="0" applyFont="1" applyFill="1" applyBorder="1" applyAlignment="1">
      <alignment horizontal="center" vertical="center"/>
    </xf>
    <xf numFmtId="173" fontId="8" fillId="0" borderId="8" xfId="0" applyFont="1" applyFill="1" applyBorder="1" applyAlignment="1">
      <alignment horizontal="center" vertical="center" wrapText="1"/>
    </xf>
    <xf numFmtId="173" fontId="8" fillId="0" borderId="4" xfId="0" applyFont="1" applyFill="1" applyBorder="1" applyAlignment="1">
      <alignment horizontal="centerContinuous" vertical="center"/>
    </xf>
    <xf numFmtId="173" fontId="8" fillId="0" borderId="1" xfId="0" applyFont="1" applyFill="1" applyBorder="1" applyAlignment="1">
      <alignment horizontal="centerContinuous" vertical="center"/>
    </xf>
    <xf numFmtId="173" fontId="8" fillId="0" borderId="12" xfId="0" applyFont="1" applyFill="1" applyBorder="1" applyAlignment="1">
      <alignment horizontal="center" vertical="center"/>
    </xf>
    <xf numFmtId="173" fontId="8" fillId="0" borderId="12" xfId="0" applyFont="1" applyFill="1" applyBorder="1" applyAlignment="1">
      <alignment horizontal="center" vertical="center" wrapText="1"/>
    </xf>
    <xf numFmtId="173" fontId="8" fillId="0" borderId="13" xfId="0" applyFont="1" applyFill="1" applyBorder="1" applyAlignment="1">
      <alignment horizontal="center" vertical="center" wrapText="1"/>
    </xf>
    <xf numFmtId="173" fontId="8" fillId="0" borderId="9" xfId="0" applyFont="1" applyFill="1" applyBorder="1" applyAlignment="1">
      <alignment horizontal="center" vertical="center"/>
    </xf>
    <xf numFmtId="173" fontId="8" fillId="0" borderId="9" xfId="0" applyFont="1" applyFill="1" applyBorder="1" applyAlignment="1">
      <alignment horizontal="center" vertical="center" wrapText="1"/>
    </xf>
    <xf numFmtId="173" fontId="8" fillId="0" borderId="7" xfId="0" applyFont="1" applyFill="1" applyBorder="1" applyAlignment="1">
      <alignment horizontal="center" vertical="center" wrapText="1"/>
    </xf>
    <xf numFmtId="173" fontId="8" fillId="0" borderId="11" xfId="0" applyFont="1" applyFill="1" applyBorder="1" applyAlignment="1">
      <alignment horizontal="center" vertical="center" wrapText="1"/>
    </xf>
    <xf numFmtId="173" fontId="8" fillId="0" borderId="1" xfId="0" applyFont="1" applyFill="1" applyBorder="1" applyAlignment="1">
      <alignment horizontal="center" vertical="center" wrapText="1"/>
    </xf>
    <xf numFmtId="173" fontId="8" fillId="0" borderId="3" xfId="0" applyFont="1" applyFill="1" applyBorder="1" applyAlignment="1">
      <alignment horizontal="centerContinuous" vertical="center"/>
    </xf>
    <xf numFmtId="173" fontId="8" fillId="0" borderId="0" xfId="0" applyFont="1">
      <alignment vertical="center"/>
    </xf>
    <xf numFmtId="173" fontId="0" fillId="0" borderId="5" xfId="0" applyBorder="1">
      <alignment vertical="center"/>
    </xf>
    <xf numFmtId="173" fontId="8" fillId="0" borderId="0" xfId="0" applyFont="1" applyAlignment="1">
      <alignment horizontal="right" vertical="center"/>
    </xf>
  </cellXfs>
  <cellStyles count="27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[Kursiv]##0" xfId="4" xr:uid="{00000000-0005-0000-0000-000003000000}"/>
    <cellStyle name="[Kursiv]##0,0" xfId="5" xr:uid="{00000000-0005-0000-0000-000004000000}"/>
    <cellStyle name="[Kursiv]##0,00" xfId="6" xr:uid="{00000000-0005-0000-0000-000005000000}"/>
    <cellStyle name="berichtigtes E. Dezimal" xfId="7" xr:uid="{00000000-0005-0000-0000-000006000000}"/>
    <cellStyle name="berichtigtes E. ganzzahlig" xfId="8" xr:uid="{00000000-0005-0000-0000-000007000000}"/>
    <cellStyle name="Geheimhaltung" xfId="9" xr:uid="{00000000-0005-0000-0000-000008000000}"/>
    <cellStyle name="geschätztes E. Dezimal" xfId="10" xr:uid="{00000000-0005-0000-0000-000009000000}"/>
    <cellStyle name="geschätztes E. ganzzahlig" xfId="11" xr:uid="{00000000-0005-0000-0000-00000A000000}"/>
    <cellStyle name="in Millionen" xfId="12" xr:uid="{00000000-0005-0000-0000-00000B000000}"/>
    <cellStyle name="in Tausend" xfId="13" xr:uid="{00000000-0005-0000-0000-00000C000000}"/>
    <cellStyle name="Jahrbuch" xfId="24" xr:uid="{00000000-0005-0000-0000-00000D000000}"/>
    <cellStyle name="Leerzeile" xfId="14" xr:uid="{00000000-0005-0000-0000-00000D000000}"/>
    <cellStyle name="Standard" xfId="0" builtinId="0"/>
    <cellStyle name="Standard 2" xfId="26" xr:uid="{00000000-0005-0000-0000-000047000000}"/>
    <cellStyle name="Stichprobenfehler Dezimal" xfId="15" xr:uid="{00000000-0005-0000-0000-00000F000000}"/>
    <cellStyle name="Stichprobenfehler ganzzahlig" xfId="16" xr:uid="{00000000-0005-0000-0000-000010000000}"/>
    <cellStyle name="Tabarial" xfId="25" xr:uid="{00000000-0005-0000-0000-000012000000}"/>
    <cellStyle name="Tabellenfach gesperrt X" xfId="17" xr:uid="{00000000-0005-0000-0000-000011000000}"/>
    <cellStyle name="Text mit Füllzeichen" xfId="18" xr:uid="{00000000-0005-0000-0000-000012000000}"/>
    <cellStyle name="Ü-Haupt[I,II]" xfId="19" xr:uid="{00000000-0005-0000-0000-000013000000}"/>
    <cellStyle name="Ü-Tabellen[1.,2.]" xfId="20" xr:uid="{00000000-0005-0000-0000-000014000000}"/>
    <cellStyle name="Ü-Zwischen[A,B]" xfId="21" xr:uid="{00000000-0005-0000-0000-000015000000}"/>
    <cellStyle name="vorläufiges E. Dezimal" xfId="22" xr:uid="{00000000-0005-0000-0000-000016000000}"/>
    <cellStyle name="vorläufiges E. ganzzahlig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03EA-061D-43CF-80F5-BAD4C4B7953D}">
  <dimension ref="A1:T22"/>
  <sheetViews>
    <sheetView tabSelected="1" zoomScale="210" zoomScaleNormal="210" workbookViewId="0">
      <selection activeCell="J22" sqref="A1:M22"/>
    </sheetView>
  </sheetViews>
  <sheetFormatPr baseColWidth="10" defaultRowHeight="7.8" x14ac:dyDescent="0.15"/>
  <cols>
    <col min="2" max="2" width="9.33203125" customWidth="1"/>
    <col min="3" max="3" width="11.33203125" hidden="1" customWidth="1"/>
    <col min="4" max="5" width="1.6640625" hidden="1" customWidth="1"/>
    <col min="6" max="6" width="2.33203125" customWidth="1"/>
  </cols>
  <sheetData>
    <row r="1" spans="1:20" x14ac:dyDescent="0.1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0" s="1" customFormat="1" x14ac:dyDescent="0.15">
      <c r="A2" s="6" t="s">
        <v>9</v>
      </c>
      <c r="B2" s="6"/>
      <c r="C2" s="6"/>
      <c r="D2" s="6"/>
      <c r="E2" s="6"/>
      <c r="F2" s="7"/>
      <c r="G2" s="8" t="s">
        <v>1</v>
      </c>
      <c r="H2" s="9"/>
      <c r="I2" s="10"/>
      <c r="J2" s="11" t="s">
        <v>2</v>
      </c>
      <c r="K2" s="9"/>
      <c r="L2" s="9"/>
      <c r="M2" s="9"/>
      <c r="O2" s="2"/>
      <c r="P2" s="4"/>
      <c r="Q2" s="4"/>
      <c r="R2" s="4"/>
    </row>
    <row r="3" spans="1:20" s="1" customFormat="1" x14ac:dyDescent="0.15">
      <c r="A3" s="12"/>
      <c r="B3" s="12"/>
      <c r="C3" s="12"/>
      <c r="D3" s="12"/>
      <c r="E3" s="12"/>
      <c r="F3" s="13"/>
      <c r="G3" s="14"/>
      <c r="H3" s="15"/>
      <c r="I3" s="16"/>
      <c r="J3" s="14"/>
      <c r="K3" s="15"/>
      <c r="L3" s="15"/>
      <c r="M3" s="15"/>
      <c r="O3" s="2"/>
      <c r="P3" s="4"/>
      <c r="Q3" s="4"/>
      <c r="R3" s="4"/>
    </row>
    <row r="4" spans="1:20" s="1" customFormat="1" ht="7.95" customHeight="1" x14ac:dyDescent="0.15">
      <c r="A4" s="12"/>
      <c r="B4" s="12"/>
      <c r="C4" s="12"/>
      <c r="D4" s="12"/>
      <c r="E4" s="12"/>
      <c r="F4" s="13"/>
      <c r="G4" s="17" t="s">
        <v>3</v>
      </c>
      <c r="H4" s="17" t="s">
        <v>23</v>
      </c>
      <c r="I4" s="17" t="s">
        <v>4</v>
      </c>
      <c r="J4" s="17" t="s">
        <v>18</v>
      </c>
      <c r="K4" s="17" t="s">
        <v>20</v>
      </c>
      <c r="L4" s="18" t="s">
        <v>5</v>
      </c>
      <c r="M4" s="19"/>
      <c r="O4" s="4"/>
      <c r="P4" s="4"/>
      <c r="Q4" s="4"/>
      <c r="R4" s="4"/>
    </row>
    <row r="5" spans="1:20" s="1" customFormat="1" ht="7.95" customHeight="1" x14ac:dyDescent="0.15">
      <c r="A5" s="12"/>
      <c r="B5" s="12"/>
      <c r="C5" s="12"/>
      <c r="D5" s="12"/>
      <c r="E5" s="12"/>
      <c r="F5" s="13"/>
      <c r="G5" s="20"/>
      <c r="H5" s="21"/>
      <c r="I5" s="21"/>
      <c r="J5" s="21"/>
      <c r="K5" s="21"/>
      <c r="L5" s="7" t="s">
        <v>6</v>
      </c>
      <c r="M5" s="8" t="s">
        <v>7</v>
      </c>
      <c r="O5" s="2"/>
      <c r="P5" s="4"/>
      <c r="Q5" s="4"/>
      <c r="R5" s="4"/>
    </row>
    <row r="6" spans="1:20" s="1" customFormat="1" x14ac:dyDescent="0.15">
      <c r="A6" s="12"/>
      <c r="B6" s="12"/>
      <c r="C6" s="12"/>
      <c r="D6" s="12"/>
      <c r="E6" s="12"/>
      <c r="F6" s="13"/>
      <c r="G6" s="20"/>
      <c r="H6" s="21"/>
      <c r="I6" s="21"/>
      <c r="J6" s="21"/>
      <c r="K6" s="21"/>
      <c r="L6" s="13"/>
      <c r="M6" s="22"/>
      <c r="O6" s="4"/>
      <c r="P6" s="4"/>
      <c r="Q6" s="4"/>
      <c r="R6" s="4"/>
    </row>
    <row r="7" spans="1:20" s="1" customFormat="1" x14ac:dyDescent="0.15">
      <c r="A7" s="12"/>
      <c r="B7" s="12"/>
      <c r="C7" s="12"/>
      <c r="D7" s="12"/>
      <c r="E7" s="12"/>
      <c r="F7" s="13"/>
      <c r="G7" s="20"/>
      <c r="H7" s="21"/>
      <c r="I7" s="21"/>
      <c r="J7" s="21"/>
      <c r="K7" s="21"/>
      <c r="L7" s="13"/>
      <c r="M7" s="22"/>
      <c r="O7" s="4"/>
      <c r="P7" s="4"/>
      <c r="Q7" s="4"/>
      <c r="R7" s="4"/>
      <c r="S7" s="4"/>
      <c r="T7" s="4"/>
    </row>
    <row r="8" spans="1:20" s="1" customFormat="1" x14ac:dyDescent="0.15">
      <c r="A8" s="12"/>
      <c r="B8" s="12"/>
      <c r="C8" s="12"/>
      <c r="D8" s="12"/>
      <c r="E8" s="12"/>
      <c r="F8" s="13"/>
      <c r="G8" s="20"/>
      <c r="H8" s="21"/>
      <c r="I8" s="21"/>
      <c r="J8" s="21"/>
      <c r="K8" s="21"/>
      <c r="L8" s="13"/>
      <c r="M8" s="22"/>
      <c r="O8" s="4"/>
      <c r="P8" s="4"/>
      <c r="Q8" s="4"/>
      <c r="R8" s="4"/>
    </row>
    <row r="9" spans="1:20" s="1" customFormat="1" ht="19.2" customHeight="1" x14ac:dyDescent="0.15">
      <c r="A9" s="12"/>
      <c r="B9" s="12"/>
      <c r="C9" s="12"/>
      <c r="D9" s="12"/>
      <c r="E9" s="12"/>
      <c r="F9" s="13"/>
      <c r="G9" s="23"/>
      <c r="H9" s="24"/>
      <c r="I9" s="24"/>
      <c r="J9" s="24"/>
      <c r="K9" s="24"/>
      <c r="L9" s="25"/>
      <c r="M9" s="26"/>
      <c r="O9" s="4"/>
      <c r="P9" s="4"/>
      <c r="Q9" s="4"/>
      <c r="R9" s="4"/>
    </row>
    <row r="10" spans="1:20" s="1" customFormat="1" x14ac:dyDescent="0.15">
      <c r="A10" s="27"/>
      <c r="B10" s="27"/>
      <c r="C10" s="27"/>
      <c r="D10" s="27"/>
      <c r="E10" s="27"/>
      <c r="F10" s="25"/>
      <c r="G10" s="28" t="s">
        <v>0</v>
      </c>
      <c r="H10" s="18"/>
      <c r="I10" s="18"/>
      <c r="J10" s="18"/>
      <c r="K10" s="18"/>
      <c r="L10" s="18"/>
      <c r="M10" s="18"/>
    </row>
    <row r="11" spans="1:20" x14ac:dyDescent="0.15">
      <c r="A11" s="29" t="s">
        <v>8</v>
      </c>
      <c r="B11" s="29" t="s">
        <v>10</v>
      </c>
      <c r="C11" s="29"/>
      <c r="D11" s="29"/>
      <c r="E11" s="29"/>
      <c r="F11" s="29"/>
      <c r="G11" s="29">
        <f>SUM(H11+203167)</f>
        <v>2406484</v>
      </c>
      <c r="H11" s="29">
        <v>2203317</v>
      </c>
      <c r="I11" s="29">
        <v>2244544</v>
      </c>
      <c r="J11" s="29">
        <v>2215590</v>
      </c>
      <c r="K11" s="29">
        <v>1892429</v>
      </c>
      <c r="L11" s="29">
        <v>116497</v>
      </c>
      <c r="M11" s="29">
        <f>SUM(64732+141931)</f>
        <v>206663</v>
      </c>
    </row>
    <row r="12" spans="1:20" x14ac:dyDescent="0.15">
      <c r="A12" s="29">
        <v>1</v>
      </c>
      <c r="B12" s="29" t="s">
        <v>11</v>
      </c>
      <c r="C12" s="29"/>
      <c r="D12" s="29"/>
      <c r="E12" s="29"/>
      <c r="F12" s="29"/>
      <c r="G12" s="29">
        <f>SUM(H12+98766)</f>
        <v>1812298</v>
      </c>
      <c r="H12" s="29">
        <v>1713532</v>
      </c>
      <c r="I12" s="29">
        <v>1727354</v>
      </c>
      <c r="J12" s="29">
        <v>1719011</v>
      </c>
      <c r="K12" s="29">
        <v>1572123</v>
      </c>
      <c r="L12" s="29">
        <v>46268</v>
      </c>
      <c r="M12" s="29">
        <f>SUM(27473+73148)</f>
        <v>100621</v>
      </c>
    </row>
    <row r="13" spans="1:20" x14ac:dyDescent="0.15">
      <c r="A13" s="29">
        <v>2</v>
      </c>
      <c r="B13" s="29" t="s">
        <v>13</v>
      </c>
      <c r="C13" s="29"/>
      <c r="D13" s="29"/>
      <c r="E13" s="29"/>
      <c r="F13" s="29"/>
      <c r="G13" s="29">
        <f>SUM(H13+10370)</f>
        <v>178884</v>
      </c>
      <c r="H13" s="29">
        <v>168514</v>
      </c>
      <c r="I13" s="29">
        <v>173745</v>
      </c>
      <c r="J13" s="29">
        <v>145831</v>
      </c>
      <c r="K13" s="29">
        <v>119701</v>
      </c>
      <c r="L13" s="29">
        <v>19320</v>
      </c>
      <c r="M13" s="29">
        <f>SUM(4248+2562)</f>
        <v>6810</v>
      </c>
    </row>
    <row r="14" spans="1:20" x14ac:dyDescent="0.15">
      <c r="A14" s="29">
        <v>3</v>
      </c>
      <c r="B14" s="29" t="s">
        <v>14</v>
      </c>
      <c r="C14" s="29"/>
      <c r="D14" s="29"/>
      <c r="E14" s="29"/>
      <c r="F14" s="29"/>
      <c r="G14" s="29">
        <f>SUM(H14+9045)</f>
        <v>36727</v>
      </c>
      <c r="H14" s="29">
        <v>27682</v>
      </c>
      <c r="I14" s="29">
        <v>31619</v>
      </c>
      <c r="J14" s="29">
        <v>29473</v>
      </c>
      <c r="K14" s="29">
        <v>12779</v>
      </c>
      <c r="L14" s="29">
        <v>10397</v>
      </c>
      <c r="M14" s="29">
        <f>SUM(3887+2409)</f>
        <v>6296</v>
      </c>
    </row>
    <row r="15" spans="1:20" x14ac:dyDescent="0.15">
      <c r="A15" s="29">
        <v>4</v>
      </c>
      <c r="B15" s="29" t="s">
        <v>15</v>
      </c>
      <c r="C15" s="29"/>
      <c r="D15" s="29"/>
      <c r="E15" s="29"/>
      <c r="F15" s="29"/>
      <c r="G15" s="29">
        <f>SUM(H15+5760)</f>
        <v>19919</v>
      </c>
      <c r="H15" s="29">
        <v>14159</v>
      </c>
      <c r="I15" s="29">
        <v>18933</v>
      </c>
      <c r="J15" s="29">
        <v>13714</v>
      </c>
      <c r="K15" s="29">
        <v>3732</v>
      </c>
      <c r="L15" s="29">
        <v>4854</v>
      </c>
      <c r="M15" s="29">
        <f>SUM(5100+28)</f>
        <v>5128</v>
      </c>
    </row>
    <row r="16" spans="1:20" x14ac:dyDescent="0.15">
      <c r="A16" s="29">
        <v>5</v>
      </c>
      <c r="B16" s="29" t="s">
        <v>12</v>
      </c>
      <c r="C16" s="29"/>
      <c r="D16" s="29"/>
      <c r="E16" s="29"/>
      <c r="F16" s="29"/>
      <c r="G16" s="29">
        <f>SUM(H16+5633)</f>
        <v>31750</v>
      </c>
      <c r="H16" s="29">
        <v>26117</v>
      </c>
      <c r="I16" s="29">
        <v>27284</v>
      </c>
      <c r="J16" s="29">
        <v>22716</v>
      </c>
      <c r="K16" s="29">
        <v>16303</v>
      </c>
      <c r="L16" s="29">
        <v>2222</v>
      </c>
      <c r="M16" s="29">
        <f>SUM(4138+53)</f>
        <v>4191</v>
      </c>
    </row>
    <row r="17" spans="1:13" x14ac:dyDescent="0.15">
      <c r="A17" s="29">
        <v>6</v>
      </c>
      <c r="B17" s="29" t="s">
        <v>16</v>
      </c>
      <c r="C17" s="29"/>
      <c r="D17" s="29"/>
      <c r="E17" s="29"/>
      <c r="F17" s="29"/>
      <c r="G17" s="29">
        <f>SUM(H17+42978)</f>
        <v>164180</v>
      </c>
      <c r="H17" s="29">
        <v>121202</v>
      </c>
      <c r="I17" s="29">
        <v>123010</v>
      </c>
      <c r="J17" s="29">
        <v>133380</v>
      </c>
      <c r="K17" s="29">
        <v>62262</v>
      </c>
      <c r="L17" s="29">
        <v>18912</v>
      </c>
      <c r="M17" s="29">
        <f>SUM(6889+45317)</f>
        <v>52206</v>
      </c>
    </row>
    <row r="18" spans="1:13" x14ac:dyDescent="0.15">
      <c r="A18" s="29">
        <v>7</v>
      </c>
      <c r="B18" s="29" t="s">
        <v>17</v>
      </c>
      <c r="C18" s="29"/>
      <c r="D18" s="29"/>
      <c r="E18" s="29"/>
      <c r="F18" s="29"/>
      <c r="G18" s="29">
        <f>SUM(H18+30613)</f>
        <v>162724</v>
      </c>
      <c r="H18" s="29">
        <v>132111</v>
      </c>
      <c r="I18" s="29">
        <v>142598</v>
      </c>
      <c r="J18" s="29">
        <v>151465</v>
      </c>
      <c r="K18" s="29">
        <v>105528</v>
      </c>
      <c r="L18" s="29">
        <v>14525</v>
      </c>
      <c r="M18" s="29">
        <f>SUM(12997+18415)</f>
        <v>31412</v>
      </c>
    </row>
    <row r="19" spans="1:13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15">
      <c r="A20" s="3" t="s">
        <v>21</v>
      </c>
    </row>
    <row r="21" spans="1:13" x14ac:dyDescent="0.15">
      <c r="A21" s="3" t="s">
        <v>19</v>
      </c>
    </row>
    <row r="22" spans="1:13" x14ac:dyDescent="0.15">
      <c r="A22" s="3"/>
      <c r="J22" s="31" t="s">
        <v>24</v>
      </c>
      <c r="K22" s="31"/>
      <c r="L22" s="31"/>
      <c r="M22" s="31"/>
    </row>
  </sheetData>
  <mergeCells count="12">
    <mergeCell ref="J22:M22"/>
    <mergeCell ref="A1:M1"/>
    <mergeCell ref="M5:M9"/>
    <mergeCell ref="A2:F10"/>
    <mergeCell ref="G2:I3"/>
    <mergeCell ref="J2:M3"/>
    <mergeCell ref="G4:G9"/>
    <mergeCell ref="H4:H9"/>
    <mergeCell ref="I4:I9"/>
    <mergeCell ref="J4:J9"/>
    <mergeCell ref="K4:K9"/>
    <mergeCell ref="L5:L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2024-09-20T09:03:21Z</dcterms:created>
  <dcterms:modified xsi:type="dcterms:W3CDTF">2024-09-20T09:03:25Z</dcterms:modified>
</cp:coreProperties>
</file>